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45" windowWidth="13395" windowHeight="7485" activeTab="0"/>
  </bookViews>
  <sheets>
    <sheet name="Приложение 9 " sheetId="1" r:id="rId1"/>
  </sheets>
  <definedNames/>
  <calcPr fullCalcOnLoad="1"/>
</workbook>
</file>

<file path=xl/sharedStrings.xml><?xml version="1.0" encoding="utf-8"?>
<sst xmlns="http://schemas.openxmlformats.org/spreadsheetml/2006/main" count="1334" uniqueCount="283">
  <si>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</si>
  <si>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</si>
  <si>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Непрограммные направления обеспечения деятельности  органов местного самоуправления Жирновского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</si>
  <si>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</si>
  <si>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</si>
  <si>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 направления обеспечения деятельности органов местного самоуправления (аппарат думы)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</si>
  <si>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</si>
  <si>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</si>
  <si>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</si>
  <si>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</si>
  <si>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муниципальных органов местного самоуправления Жирновского муниципального района</t>
  </si>
  <si>
    <t>Непрограммные направления обеспечения деятельности органов местного самоуправления Жирновского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</si>
  <si>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</si>
  <si>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расходы  органов местного самоуправления Жирновского муниципального района</t>
  </si>
  <si>
    <t>Закупка товаров, работ и услуг для обеспечения государственных муниципальных нужд</t>
  </si>
  <si>
    <t>Резервный фонд</t>
  </si>
  <si>
    <t>Резервный фонд администрации Жирновского муниципального района</t>
  </si>
  <si>
    <t>Другие общегосударственные вопросы</t>
  </si>
  <si>
    <t>Обеспечение приватизации, оценки недвижимости, признание прав и регулирование отношений по государственной и муниципальной собственности</t>
  </si>
  <si>
    <t>Содержание муниципального имущества</t>
  </si>
  <si>
    <t>Ежемесячные взносы на капитальный  ремонт муниципального имущества, принадлежащего на праве собственности</t>
  </si>
  <si>
    <t>Закупка товаров, работ и услуг для обеспечения государственных (муниципальных) нужд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</si>
  <si>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</si>
  <si>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</si>
  <si>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</si>
  <si>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Межбюджетные трансферты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</si>
  <si>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</si>
  <si>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</si>
  <si>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</si>
  <si>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Коммунальное  хозяйство</t>
  </si>
  <si>
    <t>Непрограммные расходы  органов местного самоуправления Жирновского  муниципального района</t>
  </si>
  <si>
    <t xml:space="preserve">Благоустройство 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</si>
  <si>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</si>
  <si>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</si>
  <si>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</si>
  <si>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</si>
  <si>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Предоставление субсидий бюджетным учреждениям и иным некоммерческим организациям за счет районного бюджета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</si>
  <si>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</si>
  <si>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</si>
  <si>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</si>
  <si>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</si>
  <si>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Расходы за счет субвенции из областного бюджета на  оплату жилого помещения и отдельных видов коммунальных услуг предоставляемых педагогическим  работникам образовательных организаций,  проживающим в Волгоградской области и работающим в сельской местности  на территории Волгоградской области</t>
  </si>
  <si>
    <t>Охрана семьи и детства</t>
  </si>
  <si>
    <t>Физическая культура и спорт</t>
  </si>
  <si>
    <t>Мероприятия  в  области  спорта  и  физической  культуры</t>
  </si>
  <si>
    <t>Массовый  спорт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</si>
  <si>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</si>
  <si>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</si>
  <si>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</si>
  <si>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кредитам кредитных организаций</t>
  </si>
  <si>
    <t>Обслуживание государственного (муниципального) долга</t>
  </si>
  <si>
    <t>ВСЕГО</t>
  </si>
  <si>
    <t>Х</t>
  </si>
  <si>
    <t xml:space="preserve">                                                                                 </t>
  </si>
  <si>
    <t>Наименование</t>
  </si>
  <si>
    <t>Целевая статья</t>
  </si>
  <si>
    <t>Вид расходов</t>
  </si>
  <si>
    <t>14</t>
  </si>
  <si>
    <t>03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</si>
  <si>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</si>
  <si>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</si>
  <si>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01</t>
  </si>
  <si>
    <t>02</t>
  </si>
  <si>
    <t>04</t>
  </si>
  <si>
    <t>13</t>
  </si>
  <si>
    <t>06</t>
  </si>
  <si>
    <t>09</t>
  </si>
  <si>
    <t>10</t>
  </si>
  <si>
    <t>05</t>
  </si>
  <si>
    <t>12</t>
  </si>
  <si>
    <t>07</t>
  </si>
  <si>
    <t>Расходы на выплаты прочему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</si>
  <si>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Закупка товаров, работ и услуг для обеспечения государственных (муниципальных) нужд </t>
  </si>
  <si>
    <t>11</t>
  </si>
  <si>
    <t>08</t>
  </si>
  <si>
    <t xml:space="preserve">Уплата налогов и сборов органами государственной власти и казенными учреждениями </t>
  </si>
  <si>
    <t>Дополнительное образование детей</t>
  </si>
  <si>
    <t>Другие вопросы в области социальной политики</t>
  </si>
  <si>
    <t>90 0</t>
  </si>
  <si>
    <t xml:space="preserve">90 0 </t>
  </si>
  <si>
    <t>10 0</t>
  </si>
  <si>
    <t>99 0</t>
  </si>
  <si>
    <t>01 1</t>
  </si>
  <si>
    <t>Подпрограмма "Формирование условий для улучшения социально-демографической ситуации, расширение рынка труда в сельской местности, повышение привлекательности труда"</t>
  </si>
  <si>
    <t>04 0</t>
  </si>
  <si>
    <t>08 0</t>
  </si>
  <si>
    <t>12 0</t>
  </si>
  <si>
    <t>13 0</t>
  </si>
  <si>
    <t>13 1</t>
  </si>
  <si>
    <t xml:space="preserve">13 1 </t>
  </si>
  <si>
    <t>13 2</t>
  </si>
  <si>
    <t xml:space="preserve">99 0 </t>
  </si>
  <si>
    <t>15 0</t>
  </si>
  <si>
    <t>16 0</t>
  </si>
  <si>
    <t>01 0</t>
  </si>
  <si>
    <t>Подпрограмма "Улучшение санитарно-эпидемиологического благополучия населения района"</t>
  </si>
  <si>
    <t>01 2</t>
  </si>
  <si>
    <t>06 0</t>
  </si>
  <si>
    <t>06 3</t>
  </si>
  <si>
    <t xml:space="preserve">04 </t>
  </si>
  <si>
    <t>17 0</t>
  </si>
  <si>
    <t xml:space="preserve"> 17 0</t>
  </si>
  <si>
    <t>06 2</t>
  </si>
  <si>
    <t>03 0</t>
  </si>
  <si>
    <t>Подпрограмма "Развитие дошкольного образования в Жирновском муниципальном районе Волгоградской области"</t>
  </si>
  <si>
    <t>03 2</t>
  </si>
  <si>
    <t xml:space="preserve"> в том числе расходы за счёт средств районного бюджета</t>
  </si>
  <si>
    <t>Подпрограмма "Развитие образования в общеобразовательных учреждениях Жирновского муниципального района Волгоградской области"</t>
  </si>
  <si>
    <t>03 1</t>
  </si>
  <si>
    <t>Расходы за счёт субвенции из областного бюджета на осуществление образовательного процесса муниципальными образовательными организациями</t>
  </si>
  <si>
    <t>Расходы за счет субвенции из областного бюджета на организацию  питания  обучающихся (1-11 классы) в общеобразовательных организациях Волгоградской области</t>
  </si>
  <si>
    <t xml:space="preserve">02 0 </t>
  </si>
  <si>
    <t xml:space="preserve">03 0 </t>
  </si>
  <si>
    <t>Расходы за счёт субсидии для решения отдельных вопросов местного значения в сфере дополнительного образования детей</t>
  </si>
  <si>
    <t>Подпрограмма "Организация отдыха и занятости детей в каникулярное время"</t>
  </si>
  <si>
    <t>03 4</t>
  </si>
  <si>
    <t>Подпрограмма "Обеспечение доступности качественного дополнительного образования"</t>
  </si>
  <si>
    <t>03 3</t>
  </si>
  <si>
    <t>09 0</t>
  </si>
  <si>
    <t>51 0</t>
  </si>
  <si>
    <t>Подпрограмма "Развитие механизмов управления муниципальной системой образования"</t>
  </si>
  <si>
    <t>03 5</t>
  </si>
  <si>
    <t>02 0</t>
  </si>
  <si>
    <t xml:space="preserve">10 </t>
  </si>
  <si>
    <t>Расходы за счет субвенции из областного бюджета на 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 на территории  Волгоградской области</t>
  </si>
  <si>
    <t>Расходы за счет субвенции из областного бюджета на 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организаций, работающих и проживающих в сельской местности  на территории Волгоградской области</t>
  </si>
  <si>
    <t>11 0</t>
  </si>
  <si>
    <t>Расходы за счет субвенции из областного бюджета на предоставление гражданам  субсидий  на оплату жилого помещения и коммунальных услуг в соответствии с Законом Волгоградской области от 12 декабря 2005 года №1145-ОД «О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услуг»</t>
  </si>
  <si>
    <t>Расходы за счет субвенции из областного бюджета на выплату вознаграждения за труд приёмным родителям (патронатному воспитателю) и предоставление им мер социальной поддержки</t>
  </si>
  <si>
    <t xml:space="preserve">Физическая культура </t>
  </si>
  <si>
    <t>05 0</t>
  </si>
  <si>
    <t xml:space="preserve">Расходы на обеспечение деятельности (оказание услуг) казенных учреждений  </t>
  </si>
  <si>
    <t>Жирновская районная Дума</t>
  </si>
  <si>
    <t xml:space="preserve">Председатель Контрольно-счетной палаты </t>
  </si>
  <si>
    <t xml:space="preserve">Непрограммные направления обеспечения деятельности органов местного самоуправления </t>
  </si>
  <si>
    <t>Отдел по культуре и молодёжной политике администрации Жирновского муниципального района</t>
  </si>
  <si>
    <t>Культура</t>
  </si>
  <si>
    <t>Культура и кинематография</t>
  </si>
  <si>
    <t>(тыс. рублей)</t>
  </si>
  <si>
    <t>Администрация Жирновского муниципального района Волгоградской области</t>
  </si>
  <si>
    <t>Другие вопросы в области жилищно-коммунального хозяйства</t>
  </si>
  <si>
    <t>Иные межбюджетные трансферты  за счёт субсидии из областного бюджета на поддержку мер по обеспечению сбалансированности местных бюджетов</t>
  </si>
  <si>
    <t>Образование</t>
  </si>
  <si>
    <t>902</t>
  </si>
  <si>
    <t>Программные расходы</t>
  </si>
  <si>
    <t>Социальное обеспечение и иные выплаты населению за счет переданных полномочий с бюджетов поселений</t>
  </si>
  <si>
    <t>Социальное обеспечение и иные выплаты населению за счет средств районного бюджета</t>
  </si>
  <si>
    <t xml:space="preserve">Субвенция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 </t>
  </si>
  <si>
    <t>Иные межбюджетные трансферты из бюджетов поселений по соглашениям о передаче части полномочий органами местного самоуправления в области градостроительной деятельности</t>
  </si>
  <si>
    <t xml:space="preserve">13 2 </t>
  </si>
  <si>
    <t>Расходы в сфере коммунального хозяйства (водоснабжение)</t>
  </si>
  <si>
    <t>Отдел по образованию администрации Жирновского муниципального района</t>
  </si>
  <si>
    <t>Отдел по  бюджету и финансов администрации Жирновского муниципального района Волгоградской области</t>
  </si>
  <si>
    <t>Расходы за счёт районного бюджета</t>
  </si>
  <si>
    <t>Расходы за счёт субвенции из областного бюджета на организационное обеспечение деятельности территориальных административных комиссий</t>
  </si>
  <si>
    <t>Расходы за счёт субвенции из областного бюджета на организацию и  осуществление деятельности по опеке и попечительству</t>
  </si>
  <si>
    <t>Расходы за счёт субвенции из областного бюджета на создание, исполнение функций и обеспечение деятельности муниципальных комиссий по делам несовершеннолетних и защите их прав</t>
  </si>
  <si>
    <t>Расходы за счёт субвенции из областного бюджета на хранение, комплектование, учет и использование архивных документов и архивных фондов, отнесенных к составу архивного фонда Волгоградской области</t>
  </si>
  <si>
    <t>Муниципальная  программа "Развитие эффективного  устойчивого агропромышленного производства, повышение уровня доходов сельского населения и сохранение природных ресурсов для аграрного производства "</t>
  </si>
  <si>
    <t>Муниципальная программа «Управление муниципальной собственностью Жирновского муниципального района Волгоградской области »</t>
  </si>
  <si>
    <t>Мероприятия по землеустройству и землепользованию</t>
  </si>
  <si>
    <t>Муниципальная  программа "Развитие территориального общественного самоуправления на территории муниципального образования -Жирновский муниципальный район "</t>
  </si>
  <si>
    <t>Предоставление субсидий бюджетным учреждениям и иным некоммерческим организациям за счёт районного бюджета</t>
  </si>
  <si>
    <t>Подпрограмма "Гармонизация межэтнических, межкультурных  и межконфессионных отношений и недопущение экстремизма на территории Жирновского района "</t>
  </si>
  <si>
    <t>Подпрограмма "Поддержка развитие российского казачества в Жирновском муниципальном районе "</t>
  </si>
  <si>
    <t>Расходы за счёт субвенции из федерального бюджета на государственную регистрацию актов гражданского состояния</t>
  </si>
  <si>
    <t>Расходы за счёт субвенции из федерального бюджета на проведение Всероссийской переписи населения 2020 года</t>
  </si>
  <si>
    <t>Муниципальная программа «Безопасный город »</t>
  </si>
  <si>
    <t>Муниципальная  программа «Профилактика правонарушений, терроризма и экстремизма на территории Жирновского района  Волгоградской области»</t>
  </si>
  <si>
    <t>Муниципальная  программа «Обеспечение безопасности граждан на водных объектах Жирновского муниципального района »</t>
  </si>
  <si>
    <t>Расходы за счёт субвенции из областного бюджета  на осуществление полномочий Волгоградской области, переданных органам местного самоуправления в области обращения с животными в части отлова и содержания животных без владельцев на территории Волгоградской области</t>
  </si>
  <si>
    <t>Муниципальная  программа «Обеспечение комфортного проживания, повышения качества жилищно-коммунальных услуг, а также энергосбережение и повышение эффективности коммунальной инфраструктуры на территории Жирновского района Волгоградской области »</t>
  </si>
  <si>
    <t>Подпрограмма "Развитие муниципальных автомобильных дорог местного значения Жирновского муниципального района Волгоградской области "</t>
  </si>
  <si>
    <t xml:space="preserve">Расходы за счёт субсидии бюджетам муниципальных образований Волгоградской области на реализацию мероприятий в сфере дорожной деятельности </t>
  </si>
  <si>
    <t>Подпрограмма "Энергосбережение и повышение энергетической эффективности Жирновского муниципального района Волгоградской области"</t>
  </si>
  <si>
    <t>06 1</t>
  </si>
  <si>
    <t>Подрограмма "Чистая вода для жителей Жирновского муниципального района Волгоградской области "</t>
  </si>
  <si>
    <t>Муниципальная  программа «Обеспечение комфортного проживания, повышения качества жилищно-коммунальных услуг, а также энергосбережение и повышение эффективности коммунальной инфраструктуры на территории Жирновского муниципального района Волгоградской области »</t>
  </si>
  <si>
    <t>Расходы за счёт субвенции из областного бюджета на компенсацию (возмещение) выпадающих доходов ресурсоснабжающих организаций, связанных с применением ими льготных тарифов  на коммунальные ресурсы (услуги) и техническую воду, поставляемые населению</t>
  </si>
  <si>
    <t xml:space="preserve">Муниципальная  программа «Развитие муниципальной службы в Жирновском муниципальном районе  Волгоградской области » </t>
  </si>
  <si>
    <t>912</t>
  </si>
  <si>
    <t xml:space="preserve">Расходы за счёт субвенции из областного бюджета на выплату пособий по опеке и попечительству </t>
  </si>
  <si>
    <t>Муниципальная  программа «Развитие массовой физической культуры и спорта на территории Жирновского муниципального района »</t>
  </si>
  <si>
    <t>Муниципальная программа "Развитие туризма на территории Жирновского муниципального района "</t>
  </si>
  <si>
    <t>Муниципальная программа "Основные направления развития культуры Жирновского муниципального района "</t>
  </si>
  <si>
    <t>Муниципальная  программа «Реализация молодёжной политики на территории Жирновского муниципального района »</t>
  </si>
  <si>
    <t xml:space="preserve">Ведомственная целевая программа «Профилактика наркомании, токсикомании и их социальных последствий на территории Жирновского  района» </t>
  </si>
  <si>
    <t>Муниципальная   программа «Основные направления развития культуры Жирновского муниципального района»</t>
  </si>
  <si>
    <t>Предоставление субсидий бюджетным учреждениям и иным некоммерческим организациям за счёт переданных полномочий из бюджета поселения</t>
  </si>
  <si>
    <t>Муниципальная целевая программа «Основные направления развития культуры Жирновского муниципального района »</t>
  </si>
  <si>
    <t xml:space="preserve">Муниципальная   программа «Основные направления развития культуры  Жирновского муниципального района ». </t>
  </si>
  <si>
    <t>Муниципальная  программа «Улучшение жилищных условий молодых семей Жирновского муниципального района »</t>
  </si>
  <si>
    <t>Периодическая печать и издательства</t>
  </si>
  <si>
    <t>Муниципальная  программа «Основные направления развития культуры Жирновского муниципального района»</t>
  </si>
  <si>
    <t>Расходы за счёт субсидии  из областного бюджета на доведение до сведения жителей муниципальных районов Волгоградской области официальной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</t>
  </si>
  <si>
    <t>Расходы за счёт субвенции из областного бюджета на осуществление образовательного процесса муниципальными дошкольными образовательными организациями</t>
  </si>
  <si>
    <t>Расходы на выплаты 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</si>
  <si>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 программа ««Развитие системы образования в Жирновском муниципальном районе »</t>
  </si>
  <si>
    <t>Социальное обеспечение и иные выплаты населению (стипендия)</t>
  </si>
  <si>
    <t xml:space="preserve">Муниципальная  программа «Развитие системы образования в Жирновском муниципальном районе » </t>
  </si>
  <si>
    <t>Муниципальная программа ««Развитие системы образования в Жирновском муниципальном районе »</t>
  </si>
  <si>
    <t>Расходы за счёт субсидии из областного бюджета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</si>
  <si>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Муниципальная  программа ««Развитие системы образования в Жирновском муниципальном районе».</t>
  </si>
  <si>
    <t>Расходы за счёт субвенции из областного бюджета на  оплату жилого помещения и отдельных видов коммунальных услуг предоставляемых педагогическим  работникам образовательных организаций,  проживающим в Волгоградской области и работающим в сельской местности  на территории Волгоградской области</t>
  </si>
  <si>
    <t>Расходы за счёт субвенции из областного бюджета на 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организаций, работающих и проживающих в сельской местности  на территории Волгоградской области</t>
  </si>
  <si>
    <t>Муниципальная  программа ««Развитие системы образования в Жирновском муниципальном районе ».</t>
  </si>
  <si>
    <t>Расходы за счёт субвенции из областного бюджета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</si>
  <si>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18 0</t>
  </si>
  <si>
    <t>Муниципальная программа «Обеспечение  пожарной  безопасности Жирновского муниципального района »</t>
  </si>
  <si>
    <t>52 0</t>
  </si>
  <si>
    <t>Ведомственная целевая программа "Архитектура и градостроительство в Жирновском муниципальном районе Волгоградской области"</t>
  </si>
  <si>
    <t>Муниципальная программа  "Межнациональные отношения и поддержка казачества на территории Жирновского района Волгоградской области "</t>
  </si>
  <si>
    <t>Муниципальная  программа «Развитие эффективного устойчивого агропромышленного производства, повышение уровня доходов сельского населения и сохранение природных ресурсов для аграрного производства»</t>
  </si>
  <si>
    <t>Муниципальная  программа «Развитие системы образования в Жирновском муниципальном районе»</t>
  </si>
  <si>
    <t>Председатель Жирновской районной Думы</t>
  </si>
  <si>
    <t>Н. В. Жерновников</t>
  </si>
  <si>
    <t>Расходы на выплаты педагогическому 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</si>
  <si>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педагогическому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</si>
  <si>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 (выплаты почётным гражданам)</t>
  </si>
  <si>
    <t>Расходы за счёт средств бюджетов поселений на исполнение части  переданных полномочий по осуществлению внешнего муниципального финансового контроля</t>
  </si>
  <si>
    <t>300</t>
  </si>
  <si>
    <t>Расходы за счёт субвенции из областного бюджета на предоставление гражданам  субсидий  на оплату жилого помещения и коммунальных услуг в соответствии с Законом Волгоградской области от 12 декабря 2005 года №1145-ОД «О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услуг»</t>
  </si>
  <si>
    <t xml:space="preserve">Реализация муниципальной программы за счёт субсидии по предоставлению социальных выплат на приобретение жилого помещения или создание объекта индивидуального жилищного строительства молодым семьям, включенным в список молодых семей-претендентов на получение социальной выплаты </t>
  </si>
  <si>
    <t xml:space="preserve">Расходы на приобретение и замену оконных блоков и выполнение необходимых для этого работ в зданиях муниципальных образовательных организаций </t>
  </si>
  <si>
    <t>Закупка товаров, работ и услуг для обеспечения государственных (муниципальных) нужд за счёт областной субсидии</t>
  </si>
  <si>
    <t>Закупка товаров, работ и услуг для обеспечения государственных (муниципальных) нужд за счёт средств районного бюджета</t>
  </si>
  <si>
    <t>Расходы на проведение капитального ремонта и (или) перепрофилирование групп и (или) 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до 3 лет.</t>
  </si>
  <si>
    <t>Закупка товаров, работ и услуг для обеспечения государственных муниципальных нужд за счёт областной субсидии</t>
  </si>
  <si>
    <t>Закупка товаров, работ и услуг для обеспечения государственных муниципальных нужд за счёт средств районного бюджета</t>
  </si>
  <si>
    <t xml:space="preserve">Расходы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организаций </t>
  </si>
  <si>
    <t xml:space="preserve">Расходы на замену кровли и выполнение необходимых для этого работ в зданиях муниципальных образовательных организаций </t>
  </si>
  <si>
    <t xml:space="preserve">Расходы на благоустройство площадок для проведения праздничных линеек и других мероприятий в муниципальных общеобразовательных организациях </t>
  </si>
  <si>
    <t>Закупка товаров, работ и услуг для обеспечения государственных муниципальных нужд за счёт областной и федеральной субсидии</t>
  </si>
  <si>
    <t>Непрограммные расходы</t>
  </si>
  <si>
    <t>Расходы за счёт переданных полномочий поселений на реализацию мероприятий, связанных с организацией освещения уличной дорожной сети населённых пунктов</t>
  </si>
  <si>
    <t>Мероприятия по реализации проектов местных инициатив населения</t>
  </si>
  <si>
    <t>Расходы за счёт субсидии на реализацию проектов местных инициатив населения Волгоградской области</t>
  </si>
  <si>
    <t>Расходы за счёт бюджетов поселений по соглашениям о передаче полномочий  в сфере благоустройства в рамках реализации проектов по инициативам населения</t>
  </si>
  <si>
    <t>Социальное обеспечение и иные выплаты населению за счёт средств районного бюджета</t>
  </si>
  <si>
    <t xml:space="preserve">Иные межбюджетные трансферты  за счёт средств районного бюджета </t>
  </si>
  <si>
    <t>Закупка товаров, работ и услуг для обеспечения государственных муниципальных нужд за счёт  районного бюджета</t>
  </si>
  <si>
    <t>Закупка товаров, работ и услуг для обеспечения государственных муниципальных нужд за счёт районного бюджета</t>
  </si>
  <si>
    <t>Расходы на улучшение финансовой грамотности детей за счёт средств районного бюджета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</si>
  <si>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</si>
  <si>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 за счёт средств федерального бюджета</t>
  </si>
  <si>
    <t>Обеспечение социальными гарантиями  молодых специалистов, работающих в муниципальных учреждениях, расположенных в сельских поселениях и рабочих поселках Волгоградской област за счёт средств областного бюджета</t>
  </si>
  <si>
    <t>Расходы на улучшение финансовой грамотности детей, всего</t>
  </si>
  <si>
    <t>Расходы зв счёт 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</si>
  <si>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 xml:space="preserve">к решению Жирновской районной Думы «О бюджете Жирновского муниципального района Волгоградской области на 2021год и на плановый период 2022 и 2023 годов» </t>
  </si>
  <si>
    <t>Молодёжная политика и оздоровление детей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</si>
  <si>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за счёт районного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</si>
  <si>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за счёт переданных полномочий из бюджета поселения</t>
  </si>
  <si>
    <t>Закупка товаров, работ и услуг для обеспечения государственных муниципальных нужд за счёт переданных полномочий из бюджета поселения</t>
  </si>
  <si>
    <t>Жилищный контроль за счёт переданных полномочий с бюджетов поселений</t>
  </si>
  <si>
    <t>Судебная система</t>
  </si>
  <si>
    <t>Осуществление полномочий Волгоградской области по составлению (изменению) списков кандидатов в присяжные заседатели федеральных судов за счёт средств областного бюджета общей юрисдикции в Российской Федерации за счёт средств областного бюджета</t>
  </si>
  <si>
    <t>Защита населения и территории от чрезвычайных ситуаций природного и техногенного характера,пожарная безопасность</t>
  </si>
  <si>
    <t>Закупка товаров, работ и услуг для обеспечения государственных (муниципальных) нужд за счёт средств дорожного фонда</t>
  </si>
  <si>
    <t>За счёт средств районного бюджета</t>
  </si>
  <si>
    <t xml:space="preserve">06 3 </t>
  </si>
  <si>
    <t xml:space="preserve">05 </t>
  </si>
  <si>
    <t>Расходы за счет субсидий из областного бюджета на приобретение специализированной техники для подвоза воды</t>
  </si>
  <si>
    <t>Межбюджетные трансферты за счёт средств районного бюджета</t>
  </si>
  <si>
    <t>Межбюджетные трансферты за счёт областной субсидии на сбалансированность местных бюджетов</t>
  </si>
  <si>
    <t>Расходы на дооснащение действующих объектов физической культуры и спорта оборудованием для лиц с ограниченными возможностями здоровья за счёт средств областного бюджета</t>
  </si>
  <si>
    <t>Расходы на модернизацию спортивных площадок в общеобразовательных организациях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</si>
  <si>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</si>
  <si>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Ведомственная структура расходов бюджета Жирновского муниципального района </t>
  </si>
  <si>
    <t>на 2022 год и на 2023 год</t>
  </si>
  <si>
    <t>Приложение № 9</t>
  </si>
  <si>
    <t>2022 год</t>
  </si>
  <si>
    <t>2023 год</t>
  </si>
  <si>
    <t>Условно-утверждённые расходы</t>
  </si>
  <si>
    <t>Расходы на выплаты прочему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за счёт средств районного бюджета</t>
  </si>
  <si>
    <t>Охрана окружающей среды</t>
  </si>
  <si>
    <t>Охрана объектов растительного и животного мира и среды их обитания</t>
  </si>
  <si>
    <t xml:space="preserve">Муниципальная  программа «Развитие эффективного устойчивого агропромышленного производства, повышение уровня доходов сельского населения и сохранение природных ресурсов для аграрного производства »  </t>
  </si>
  <si>
    <t>Подпрограмма "Воспроизводство и сохранение природных ресурсов, охрана окружающей среды на территории Жирновского района"</t>
  </si>
  <si>
    <t>01 3</t>
  </si>
  <si>
    <t>от___________________№______</t>
  </si>
  <si>
    <t>Ве-домст-во</t>
  </si>
  <si>
    <t>раз-дел</t>
  </si>
  <si>
    <t>под-раз-дел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</si>
</sst>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7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right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49" fontId="37" fillId="0" borderId="10" xfId="0" applyNumberFormat="1" applyFont="1" applyFill="1" applyBorder="1" applyAlignment="1">
      <alignment horizontal="center" vertical="top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164" fontId="37" fillId="33" borderId="10" xfId="0" applyNumberFormat="1" applyFont="1" applyFill="1" applyBorder="1" applyAlignment="1">
      <alignment horizontal="center"/>
    </xf>
    <xf numFmtId="164" fontId="37" fillId="33" borderId="10" xfId="0" applyNumberFormat="1" applyFont="1" applyFill="1" applyBorder="1" applyAlignment="1">
      <alignment horizontal="center" vertical="top"/>
    </xf>
    <xf numFmtId="164" fontId="37" fillId="33" borderId="10" xfId="0" applyNumberFormat="1" applyFont="1" applyFill="1" applyBorder="1" applyAlignment="1">
      <alignment horizontal="center" vertical="justify"/>
    </xf>
    <xf numFmtId="49" fontId="2" fillId="0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164" fontId="37" fillId="33" borderId="15" xfId="0" applyNumberFormat="1" applyFont="1" applyFill="1" applyBorder="1" applyAlignment="1">
      <alignment horizontal="center" vertical="top"/>
    </xf>
    <xf numFmtId="164" fontId="37" fillId="33" borderId="12" xfId="0" applyNumberFormat="1" applyFont="1" applyFill="1" applyBorder="1" applyAlignment="1">
      <alignment horizontal="center" vertical="top"/>
    </xf>
    <xf numFmtId="0" fontId="37" fillId="0" borderId="0" xfId="0" applyFont="1" applyFill="1" applyAlignment="1">
      <alignment vertical="top" wrapText="1"/>
    </xf>
    <xf numFmtId="164" fontId="37" fillId="0" borderId="10" xfId="0" applyNumberFormat="1" applyFont="1" applyFill="1" applyBorder="1" applyAlignment="1">
      <alignment horizontal="center" vertical="top"/>
    </xf>
    <xf numFmtId="0" fontId="37" fillId="0" borderId="10" xfId="0" applyFont="1" applyFill="1" applyBorder="1" applyAlignment="1">
      <alignment horizontal="left" vertical="top"/>
    </xf>
    <xf numFmtId="0" fontId="37" fillId="0" borderId="10" xfId="0" applyFont="1" applyFill="1" applyBorder="1" applyAlignment="1">
      <alignment horizontal="center" vertical="top"/>
    </xf>
    <xf numFmtId="164" fontId="37" fillId="0" borderId="10" xfId="0" applyNumberFormat="1" applyFont="1" applyFill="1" applyBorder="1" applyAlignment="1">
      <alignment horizontal="center"/>
    </xf>
    <xf numFmtId="164" fontId="37" fillId="0" borderId="15" xfId="0" applyNumberFormat="1" applyFont="1" applyFill="1" applyBorder="1" applyAlignment="1">
      <alignment horizontal="center" vertical="top"/>
    </xf>
    <xf numFmtId="164" fontId="37" fillId="0" borderId="12" xfId="0" applyNumberFormat="1" applyFont="1" applyFill="1" applyBorder="1" applyAlignment="1">
      <alignment horizontal="center" vertical="top"/>
    </xf>
    <xf numFmtId="4" fontId="37" fillId="0" borderId="10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0" fontId="37" fillId="0" borderId="11" xfId="0" applyFont="1" applyFill="1" applyBorder="1" applyAlignment="1">
      <alignment wrapText="1"/>
    </xf>
    <xf numFmtId="0" fontId="37" fillId="0" borderId="11" xfId="0" applyFon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 wrapText="1"/>
    </xf>
    <xf numFmtId="0" fontId="37" fillId="0" borderId="0" xfId="0" applyFont="1" applyFill="1" applyAlignment="1">
      <alignment horizontal="center" vertical="top" wrapText="1"/>
    </xf>
    <xf numFmtId="4" fontId="37" fillId="0" borderId="15" xfId="0" applyNumberFormat="1" applyFont="1" applyFill="1" applyBorder="1" applyAlignment="1">
      <alignment horizontal="center" vertical="top"/>
    </xf>
    <xf numFmtId="49" fontId="37" fillId="0" borderId="15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 wrapText="1"/>
    </xf>
    <xf numFmtId="4" fontId="37" fillId="0" borderId="10" xfId="0" applyNumberFormat="1" applyFont="1" applyFill="1" applyBorder="1" applyAlignment="1">
      <alignment horizontal="center" vertical="justify"/>
    </xf>
    <xf numFmtId="164" fontId="37" fillId="0" borderId="10" xfId="0" applyNumberFormat="1" applyFont="1" applyFill="1" applyBorder="1" applyAlignment="1">
      <alignment horizontal="center" vertical="justify"/>
    </xf>
    <xf numFmtId="49" fontId="37" fillId="0" borderId="10" xfId="0" applyNumberFormat="1" applyFont="1" applyFill="1" applyBorder="1" applyAlignment="1">
      <alignment horizontal="center" vertical="justify"/>
    </xf>
    <xf numFmtId="0" fontId="37" fillId="0" borderId="0" xfId="0" applyFont="1" applyFill="1" applyAlignment="1">
      <alignment horizontal="left" vertical="top" wrapText="1"/>
    </xf>
    <xf numFmtId="164" fontId="37" fillId="33" borderId="15" xfId="0" applyNumberFormat="1" applyFont="1" applyFill="1" applyBorder="1" applyAlignment="1">
      <alignment horizontal="center" vertical="top"/>
    </xf>
    <xf numFmtId="164" fontId="37" fillId="33" borderId="12" xfId="0" applyNumberFormat="1" applyFont="1" applyFill="1" applyBorder="1" applyAlignment="1">
      <alignment horizontal="center" vertical="top"/>
    </xf>
    <xf numFmtId="0" fontId="37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164" fontId="37" fillId="0" borderId="15" xfId="0" applyNumberFormat="1" applyFont="1" applyFill="1" applyBorder="1" applyAlignment="1">
      <alignment horizontal="center" vertical="top"/>
    </xf>
    <xf numFmtId="164" fontId="37" fillId="0" borderId="12" xfId="0" applyNumberFormat="1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6"/>
  <sheetViews>
    <sheetView tabSelected="1" zoomScale="87" zoomScaleNormal="87" zoomScalePageLayoutView="0" workbookViewId="0" topLeftCell="A367">
      <selection activeCell="E395" sqref="E395"/>
    </sheetView>
  </sheetViews>
  <sheetFormatPr defaultColWidth="9.140625" defaultRowHeight="15"/>
  <cols>
    <col min="1" max="1" width="45.00390625" style="3" customWidth="1"/>
    <col min="2" max="2" width="7.00390625" style="3" customWidth="1"/>
    <col min="3" max="3" width="5.8515625" style="3" customWidth="1"/>
    <col min="4" max="4" width="6.8515625" style="3" customWidth="1"/>
    <col min="5" max="5" width="9.421875" style="3" customWidth="1"/>
    <col min="6" max="6" width="7.7109375" style="3" customWidth="1"/>
    <col min="7" max="7" width="13.28125" style="3" customWidth="1"/>
    <col min="8" max="8" width="14.00390625" style="3" customWidth="1"/>
    <col min="9" max="16384" width="9.140625" style="3" customWidth="1"/>
  </cols>
  <sheetData>
    <row r="1" spans="5:8" ht="19.5" customHeight="1">
      <c r="E1" s="4"/>
      <c r="F1" s="53" t="s">
        <v>269</v>
      </c>
      <c r="G1" s="53"/>
      <c r="H1" s="53"/>
    </row>
    <row r="2" spans="1:8" ht="78.75" customHeight="1">
      <c r="A2" s="4"/>
      <c r="B2" s="4"/>
      <c r="C2" s="4"/>
      <c r="D2" s="4"/>
      <c r="E2" s="31"/>
      <c r="F2" s="50" t="s">
        <v>248</v>
      </c>
      <c r="G2" s="50"/>
      <c r="H2" s="50"/>
    </row>
    <row r="3" spans="1:8" ht="19.5" customHeight="1">
      <c r="A3" s="4"/>
      <c r="B3" s="4"/>
      <c r="C3" s="4"/>
      <c r="D3" s="4"/>
      <c r="E3" s="31"/>
      <c r="F3" s="50" t="s">
        <v>279</v>
      </c>
      <c r="G3" s="50"/>
      <c r="H3" s="50"/>
    </row>
    <row r="4" spans="1:8" ht="39.75" customHeight="1">
      <c r="A4" s="54" t="s">
        <v>267</v>
      </c>
      <c r="B4" s="54"/>
      <c r="C4" s="54"/>
      <c r="D4" s="54"/>
      <c r="E4" s="54"/>
      <c r="F4" s="54"/>
      <c r="G4" s="54"/>
      <c r="H4" s="54"/>
    </row>
    <row r="5" spans="1:8" ht="21" customHeight="1">
      <c r="A5" s="54" t="s">
        <v>268</v>
      </c>
      <c r="B5" s="54"/>
      <c r="C5" s="54"/>
      <c r="D5" s="54"/>
      <c r="E5" s="54"/>
      <c r="F5" s="54"/>
      <c r="G5" s="54"/>
      <c r="H5" s="54"/>
    </row>
    <row r="6" spans="7:8" ht="33.75" customHeight="1">
      <c r="G6" s="5"/>
      <c r="H6" s="5" t="s">
        <v>138</v>
      </c>
    </row>
    <row r="7" spans="1:8" ht="47.25">
      <c r="A7" s="6" t="s">
        <v>54</v>
      </c>
      <c r="B7" s="7" t="s">
        <v>280</v>
      </c>
      <c r="C7" s="7" t="s">
        <v>281</v>
      </c>
      <c r="D7" s="7" t="s">
        <v>282</v>
      </c>
      <c r="E7" s="7" t="s">
        <v>55</v>
      </c>
      <c r="F7" s="7" t="s">
        <v>56</v>
      </c>
      <c r="G7" s="17" t="s">
        <v>270</v>
      </c>
      <c r="H7" s="17" t="s">
        <v>271</v>
      </c>
    </row>
    <row r="8" spans="1:8" ht="21" customHeight="1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8">
        <v>7</v>
      </c>
      <c r="H8" s="18">
        <v>7</v>
      </c>
    </row>
    <row r="9" spans="1:8" ht="19.5" customHeight="1">
      <c r="A9" s="33" t="s">
        <v>132</v>
      </c>
      <c r="B9" s="34">
        <v>901</v>
      </c>
      <c r="C9" s="1"/>
      <c r="D9" s="1"/>
      <c r="E9" s="1"/>
      <c r="F9" s="1"/>
      <c r="G9" s="35">
        <f>G10</f>
        <v>1541.5</v>
      </c>
      <c r="H9" s="23">
        <f>H10</f>
        <v>1542.6</v>
      </c>
    </row>
    <row r="10" spans="1:8" ht="22.5" customHeight="1">
      <c r="A10" s="15" t="s">
        <v>0</v>
      </c>
      <c r="B10" s="9">
        <v>901</v>
      </c>
      <c r="C10" s="2" t="s">
        <v>61</v>
      </c>
      <c r="D10" s="2"/>
      <c r="E10" s="9"/>
      <c r="F10" s="9"/>
      <c r="G10" s="32">
        <f>G11+G16</f>
        <v>1541.5</v>
      </c>
      <c r="H10" s="24">
        <f>H11+H16</f>
        <v>1542.6</v>
      </c>
    </row>
    <row r="11" spans="1:8" ht="66" customHeight="1">
      <c r="A11" s="8" t="s">
        <v>4</v>
      </c>
      <c r="B11" s="9">
        <v>901</v>
      </c>
      <c r="C11" s="2" t="s">
        <v>61</v>
      </c>
      <c r="D11" s="2" t="s">
        <v>58</v>
      </c>
      <c r="E11" s="8"/>
      <c r="F11" s="9"/>
      <c r="G11" s="32">
        <f>G12</f>
        <v>428.70000000000005</v>
      </c>
      <c r="H11" s="24">
        <f>H12</f>
        <v>425.7</v>
      </c>
    </row>
    <row r="12" spans="1:8" ht="48" customHeight="1">
      <c r="A12" s="8" t="s">
        <v>5</v>
      </c>
      <c r="B12" s="9">
        <v>901</v>
      </c>
      <c r="C12" s="2" t="s">
        <v>61</v>
      </c>
      <c r="D12" s="2" t="s">
        <v>58</v>
      </c>
      <c r="E12" s="9" t="s">
        <v>78</v>
      </c>
      <c r="F12" s="9"/>
      <c r="G12" s="32">
        <f>G13+G14+G15</f>
        <v>428.70000000000005</v>
      </c>
      <c r="H12" s="24">
        <f>H13+H14+H15</f>
        <v>425.7</v>
      </c>
    </row>
    <row r="13" spans="1:8" ht="94.5">
      <c r="A13" s="8" t="s">
        <v>3</v>
      </c>
      <c r="B13" s="9">
        <v>901</v>
      </c>
      <c r="C13" s="2" t="s">
        <v>61</v>
      </c>
      <c r="D13" s="2" t="s">
        <v>58</v>
      </c>
      <c r="E13" s="9" t="s">
        <v>78</v>
      </c>
      <c r="F13" s="9">
        <v>100</v>
      </c>
      <c r="G13" s="32">
        <v>395.1</v>
      </c>
      <c r="H13" s="24">
        <v>394.2</v>
      </c>
    </row>
    <row r="14" spans="1:8" ht="35.25" customHeight="1">
      <c r="A14" s="8" t="s">
        <v>6</v>
      </c>
      <c r="B14" s="9">
        <v>901</v>
      </c>
      <c r="C14" s="2" t="s">
        <v>61</v>
      </c>
      <c r="D14" s="2" t="s">
        <v>58</v>
      </c>
      <c r="E14" s="9" t="s">
        <v>78</v>
      </c>
      <c r="F14" s="9">
        <v>200</v>
      </c>
      <c r="G14" s="32">
        <v>33.1</v>
      </c>
      <c r="H14" s="24">
        <v>31</v>
      </c>
    </row>
    <row r="15" spans="1:8" ht="21" customHeight="1">
      <c r="A15" s="22" t="s">
        <v>8</v>
      </c>
      <c r="B15" s="9">
        <v>901</v>
      </c>
      <c r="C15" s="2" t="s">
        <v>61</v>
      </c>
      <c r="D15" s="2" t="s">
        <v>58</v>
      </c>
      <c r="E15" s="9" t="s">
        <v>78</v>
      </c>
      <c r="F15" s="9">
        <v>800</v>
      </c>
      <c r="G15" s="32">
        <v>0.5</v>
      </c>
      <c r="H15" s="24">
        <v>0.5</v>
      </c>
    </row>
    <row r="16" spans="1:8" ht="63">
      <c r="A16" s="8" t="s">
        <v>12</v>
      </c>
      <c r="B16" s="9">
        <v>901</v>
      </c>
      <c r="C16" s="2" t="s">
        <v>61</v>
      </c>
      <c r="D16" s="2" t="s">
        <v>65</v>
      </c>
      <c r="E16" s="9"/>
      <c r="F16" s="9"/>
      <c r="G16" s="32">
        <f>G17+G21+G24</f>
        <v>1112.8</v>
      </c>
      <c r="H16" s="24">
        <f>H17+H21+H24</f>
        <v>1116.8999999999999</v>
      </c>
    </row>
    <row r="17" spans="1:8" ht="47.25">
      <c r="A17" s="8" t="s">
        <v>13</v>
      </c>
      <c r="B17" s="9">
        <v>901</v>
      </c>
      <c r="C17" s="2" t="s">
        <v>61</v>
      </c>
      <c r="D17" s="2" t="s">
        <v>65</v>
      </c>
      <c r="E17" s="9" t="s">
        <v>79</v>
      </c>
      <c r="F17" s="9"/>
      <c r="G17" s="32">
        <f>SUM(G18:G20)</f>
        <v>485.6</v>
      </c>
      <c r="H17" s="24">
        <f>SUM(H18:H20)</f>
        <v>489.09999999999997</v>
      </c>
    </row>
    <row r="18" spans="1:8" ht="99.75" customHeight="1">
      <c r="A18" s="8" t="s">
        <v>3</v>
      </c>
      <c r="B18" s="9">
        <v>901</v>
      </c>
      <c r="C18" s="2" t="s">
        <v>61</v>
      </c>
      <c r="D18" s="2" t="s">
        <v>65</v>
      </c>
      <c r="E18" s="10" t="s">
        <v>78</v>
      </c>
      <c r="F18" s="9">
        <v>100</v>
      </c>
      <c r="G18" s="32">
        <v>426.6</v>
      </c>
      <c r="H18" s="24">
        <v>422.4</v>
      </c>
    </row>
    <row r="19" spans="1:8" ht="47.25">
      <c r="A19" s="8" t="s">
        <v>14</v>
      </c>
      <c r="B19" s="9">
        <v>901</v>
      </c>
      <c r="C19" s="2" t="s">
        <v>61</v>
      </c>
      <c r="D19" s="2" t="s">
        <v>65</v>
      </c>
      <c r="E19" s="9" t="s">
        <v>78</v>
      </c>
      <c r="F19" s="9">
        <v>200</v>
      </c>
      <c r="G19" s="32">
        <v>54</v>
      </c>
      <c r="H19" s="24">
        <v>61.7</v>
      </c>
    </row>
    <row r="20" spans="1:8" ht="19.5" customHeight="1">
      <c r="A20" s="22" t="s">
        <v>8</v>
      </c>
      <c r="B20" s="27">
        <v>901</v>
      </c>
      <c r="C20" s="26" t="s">
        <v>61</v>
      </c>
      <c r="D20" s="26" t="s">
        <v>65</v>
      </c>
      <c r="E20" s="27" t="s">
        <v>78</v>
      </c>
      <c r="F20" s="27">
        <v>800</v>
      </c>
      <c r="G20" s="36">
        <v>5</v>
      </c>
      <c r="H20" s="29">
        <v>5</v>
      </c>
    </row>
    <row r="21" spans="1:8" ht="19.5" customHeight="1">
      <c r="A21" s="8" t="s">
        <v>133</v>
      </c>
      <c r="B21" s="9">
        <v>901</v>
      </c>
      <c r="C21" s="2" t="s">
        <v>61</v>
      </c>
      <c r="D21" s="2" t="s">
        <v>65</v>
      </c>
      <c r="E21" s="9" t="s">
        <v>78</v>
      </c>
      <c r="F21" s="9"/>
      <c r="G21" s="32">
        <f>G22+G23</f>
        <v>627.1999999999999</v>
      </c>
      <c r="H21" s="24">
        <f>H22+H23</f>
        <v>627.8</v>
      </c>
    </row>
    <row r="22" spans="1:8" ht="96" customHeight="1">
      <c r="A22" s="8" t="s">
        <v>3</v>
      </c>
      <c r="B22" s="9">
        <v>901</v>
      </c>
      <c r="C22" s="2" t="s">
        <v>61</v>
      </c>
      <c r="D22" s="2" t="s">
        <v>65</v>
      </c>
      <c r="E22" s="9" t="s">
        <v>78</v>
      </c>
      <c r="F22" s="9">
        <v>100</v>
      </c>
      <c r="G22" s="32">
        <v>626.9</v>
      </c>
      <c r="H22" s="24">
        <v>627.5</v>
      </c>
    </row>
    <row r="23" spans="1:8" ht="19.5" customHeight="1">
      <c r="A23" s="8" t="s">
        <v>8</v>
      </c>
      <c r="B23" s="9">
        <v>901</v>
      </c>
      <c r="C23" s="2" t="s">
        <v>61</v>
      </c>
      <c r="D23" s="2" t="s">
        <v>65</v>
      </c>
      <c r="E23" s="9" t="s">
        <v>78</v>
      </c>
      <c r="F23" s="9">
        <v>800</v>
      </c>
      <c r="G23" s="37">
        <v>0.3</v>
      </c>
      <c r="H23" s="30">
        <v>0.3</v>
      </c>
    </row>
    <row r="24" spans="1:8" ht="78.75" hidden="1">
      <c r="A24" s="8" t="s">
        <v>219</v>
      </c>
      <c r="B24" s="9">
        <v>901</v>
      </c>
      <c r="C24" s="2" t="s">
        <v>61</v>
      </c>
      <c r="D24" s="2" t="s">
        <v>65</v>
      </c>
      <c r="E24" s="9" t="s">
        <v>78</v>
      </c>
      <c r="F24" s="9"/>
      <c r="G24" s="37"/>
      <c r="H24" s="30"/>
    </row>
    <row r="25" spans="1:8" ht="96" customHeight="1" hidden="1">
      <c r="A25" s="8" t="s">
        <v>3</v>
      </c>
      <c r="B25" s="9">
        <v>901</v>
      </c>
      <c r="C25" s="2" t="s">
        <v>61</v>
      </c>
      <c r="D25" s="2" t="s">
        <v>65</v>
      </c>
      <c r="E25" s="9" t="s">
        <v>78</v>
      </c>
      <c r="F25" s="9">
        <v>100</v>
      </c>
      <c r="G25" s="37"/>
      <c r="H25" s="30"/>
    </row>
    <row r="26" spans="1:8" ht="47.25">
      <c r="A26" s="8" t="s">
        <v>139</v>
      </c>
      <c r="B26" s="9">
        <v>902</v>
      </c>
      <c r="C26" s="2"/>
      <c r="D26" s="2"/>
      <c r="E26" s="9"/>
      <c r="F26" s="9"/>
      <c r="G26" s="37">
        <f>G27+G91+G101+G125+G153+G158+G180+G195+G147</f>
        <v>157897.00000000003</v>
      </c>
      <c r="H26" s="30">
        <f>H27+H91+H101+H125+H153+H158+H180+H195</f>
        <v>148239.2</v>
      </c>
    </row>
    <row r="27" spans="1:8" ht="18" customHeight="1">
      <c r="A27" s="15" t="s">
        <v>0</v>
      </c>
      <c r="B27" s="9">
        <v>902</v>
      </c>
      <c r="C27" s="2" t="s">
        <v>61</v>
      </c>
      <c r="D27" s="2"/>
      <c r="E27" s="9"/>
      <c r="F27" s="9"/>
      <c r="G27" s="32">
        <f>G28+G31+G55+G59+G52</f>
        <v>40630</v>
      </c>
      <c r="H27" s="24">
        <f>H28+H31+H55+H59+H52</f>
        <v>36971.8</v>
      </c>
    </row>
    <row r="28" spans="1:8" ht="47.25">
      <c r="A28" s="8" t="s">
        <v>1</v>
      </c>
      <c r="B28" s="9">
        <v>902</v>
      </c>
      <c r="C28" s="2" t="s">
        <v>61</v>
      </c>
      <c r="D28" s="2" t="s">
        <v>62</v>
      </c>
      <c r="E28" s="9"/>
      <c r="F28" s="9"/>
      <c r="G28" s="32">
        <f>G29</f>
        <v>1170.5</v>
      </c>
      <c r="H28" s="24">
        <f>H29</f>
        <v>1135.5</v>
      </c>
    </row>
    <row r="29" spans="1:8" ht="63">
      <c r="A29" s="8" t="s">
        <v>2</v>
      </c>
      <c r="B29" s="9">
        <v>902</v>
      </c>
      <c r="C29" s="2" t="s">
        <v>61</v>
      </c>
      <c r="D29" s="2" t="s">
        <v>62</v>
      </c>
      <c r="E29" s="9" t="s">
        <v>78</v>
      </c>
      <c r="F29" s="9"/>
      <c r="G29" s="32">
        <f>G30</f>
        <v>1170.5</v>
      </c>
      <c r="H29" s="24">
        <f>H30</f>
        <v>1135.5</v>
      </c>
    </row>
    <row r="30" spans="1:8" ht="94.5">
      <c r="A30" s="8" t="s">
        <v>3</v>
      </c>
      <c r="B30" s="9">
        <v>902</v>
      </c>
      <c r="C30" s="2" t="s">
        <v>61</v>
      </c>
      <c r="D30" s="2" t="s">
        <v>62</v>
      </c>
      <c r="E30" s="9" t="s">
        <v>79</v>
      </c>
      <c r="F30" s="9">
        <v>100</v>
      </c>
      <c r="G30" s="32">
        <v>1170.5</v>
      </c>
      <c r="H30" s="24">
        <v>1135.5</v>
      </c>
    </row>
    <row r="31" spans="1:8" ht="78.75">
      <c r="A31" s="8" t="s">
        <v>9</v>
      </c>
      <c r="B31" s="9">
        <v>902</v>
      </c>
      <c r="C31" s="2" t="s">
        <v>61</v>
      </c>
      <c r="D31" s="2" t="s">
        <v>63</v>
      </c>
      <c r="E31" s="9"/>
      <c r="F31" s="9"/>
      <c r="G31" s="37">
        <f>G32</f>
        <v>21919.8</v>
      </c>
      <c r="H31" s="30">
        <f>H32</f>
        <v>22543.9</v>
      </c>
    </row>
    <row r="32" spans="1:8" ht="51.75" customHeight="1">
      <c r="A32" s="15" t="s">
        <v>10</v>
      </c>
      <c r="B32" s="9">
        <v>902</v>
      </c>
      <c r="C32" s="2" t="s">
        <v>61</v>
      </c>
      <c r="D32" s="2" t="s">
        <v>63</v>
      </c>
      <c r="E32" s="9" t="s">
        <v>79</v>
      </c>
      <c r="F32" s="9"/>
      <c r="G32" s="32">
        <f>G33</f>
        <v>21919.8</v>
      </c>
      <c r="H32" s="24">
        <f>H33</f>
        <v>22543.9</v>
      </c>
    </row>
    <row r="33" spans="1:8" ht="69" customHeight="1">
      <c r="A33" s="8" t="s">
        <v>11</v>
      </c>
      <c r="B33" s="9">
        <v>902</v>
      </c>
      <c r="C33" s="2" t="s">
        <v>61</v>
      </c>
      <c r="D33" s="2" t="s">
        <v>63</v>
      </c>
      <c r="E33" s="9" t="s">
        <v>79</v>
      </c>
      <c r="F33" s="9"/>
      <c r="G33" s="32">
        <f>G34+G40+G46+G43+G49+G38+G39</f>
        <v>21919.8</v>
      </c>
      <c r="H33" s="24">
        <f>H34+H40+H46+H43+H49+H38+H39</f>
        <v>22543.9</v>
      </c>
    </row>
    <row r="34" spans="1:8" ht="21.75" customHeight="1">
      <c r="A34" s="8" t="s">
        <v>153</v>
      </c>
      <c r="B34" s="9">
        <v>902</v>
      </c>
      <c r="C34" s="2" t="s">
        <v>61</v>
      </c>
      <c r="D34" s="2" t="s">
        <v>63</v>
      </c>
      <c r="E34" s="9"/>
      <c r="F34" s="9"/>
      <c r="G34" s="32">
        <f>SUM(G35:G37)</f>
        <v>18666.3</v>
      </c>
      <c r="H34" s="24">
        <f>SUM(H35:H37)</f>
        <v>19269.600000000002</v>
      </c>
    </row>
    <row r="35" spans="1:8" ht="94.5">
      <c r="A35" s="8" t="s">
        <v>3</v>
      </c>
      <c r="B35" s="9">
        <v>902</v>
      </c>
      <c r="C35" s="2" t="s">
        <v>61</v>
      </c>
      <c r="D35" s="2" t="s">
        <v>63</v>
      </c>
      <c r="E35" s="9" t="s">
        <v>78</v>
      </c>
      <c r="F35" s="9">
        <v>100</v>
      </c>
      <c r="G35" s="32">
        <v>17602.7</v>
      </c>
      <c r="H35" s="24">
        <v>17655.2</v>
      </c>
    </row>
    <row r="36" spans="1:8" ht="31.5">
      <c r="A36" s="8" t="s">
        <v>6</v>
      </c>
      <c r="B36" s="27">
        <v>902</v>
      </c>
      <c r="C36" s="2" t="s">
        <v>61</v>
      </c>
      <c r="D36" s="2" t="s">
        <v>63</v>
      </c>
      <c r="E36" s="9" t="s">
        <v>78</v>
      </c>
      <c r="F36" s="9">
        <v>200</v>
      </c>
      <c r="G36" s="36">
        <v>1063.6</v>
      </c>
      <c r="H36" s="29">
        <v>1145.4</v>
      </c>
    </row>
    <row r="37" spans="1:8" ht="21" customHeight="1">
      <c r="A37" s="8" t="s">
        <v>8</v>
      </c>
      <c r="B37" s="9">
        <v>902</v>
      </c>
      <c r="C37" s="2" t="s">
        <v>61</v>
      </c>
      <c r="D37" s="2" t="s">
        <v>63</v>
      </c>
      <c r="E37" s="9" t="s">
        <v>78</v>
      </c>
      <c r="F37" s="9">
        <v>800</v>
      </c>
      <c r="G37" s="32">
        <v>0</v>
      </c>
      <c r="H37" s="24">
        <v>469</v>
      </c>
    </row>
    <row r="38" spans="1:8" ht="31.5" hidden="1">
      <c r="A38" s="21" t="s">
        <v>253</v>
      </c>
      <c r="B38" s="27">
        <v>902</v>
      </c>
      <c r="C38" s="20" t="s">
        <v>61</v>
      </c>
      <c r="D38" s="26" t="s">
        <v>63</v>
      </c>
      <c r="E38" s="27" t="s">
        <v>91</v>
      </c>
      <c r="F38" s="27">
        <v>100</v>
      </c>
      <c r="G38" s="36"/>
      <c r="H38" s="29"/>
    </row>
    <row r="39" spans="1:8" ht="78.75" hidden="1">
      <c r="A39" s="21" t="s">
        <v>148</v>
      </c>
      <c r="B39" s="27">
        <v>902</v>
      </c>
      <c r="C39" s="20" t="s">
        <v>61</v>
      </c>
      <c r="D39" s="26" t="s">
        <v>61</v>
      </c>
      <c r="E39" s="27" t="s">
        <v>81</v>
      </c>
      <c r="F39" s="27">
        <v>100</v>
      </c>
      <c r="G39" s="36"/>
      <c r="H39" s="29"/>
    </row>
    <row r="40" spans="1:8" ht="63">
      <c r="A40" s="8" t="s">
        <v>154</v>
      </c>
      <c r="B40" s="9">
        <v>902</v>
      </c>
      <c r="C40" s="2" t="s">
        <v>61</v>
      </c>
      <c r="D40" s="2" t="s">
        <v>63</v>
      </c>
      <c r="E40" s="9" t="s">
        <v>78</v>
      </c>
      <c r="F40" s="9"/>
      <c r="G40" s="32">
        <f>SUM(G41:G42)</f>
        <v>321.90000000000003</v>
      </c>
      <c r="H40" s="24">
        <f>SUM(H41:H42)</f>
        <v>321.90000000000003</v>
      </c>
    </row>
    <row r="41" spans="1:8" ht="94.5">
      <c r="A41" s="8" t="s">
        <v>3</v>
      </c>
      <c r="B41" s="9">
        <v>902</v>
      </c>
      <c r="C41" s="2" t="s">
        <v>61</v>
      </c>
      <c r="D41" s="2" t="s">
        <v>63</v>
      </c>
      <c r="E41" s="9" t="s">
        <v>78</v>
      </c>
      <c r="F41" s="9">
        <v>100</v>
      </c>
      <c r="G41" s="32">
        <v>307.3</v>
      </c>
      <c r="H41" s="24">
        <v>307.3</v>
      </c>
    </row>
    <row r="42" spans="1:8" ht="31.5">
      <c r="A42" s="8" t="s">
        <v>6</v>
      </c>
      <c r="B42" s="9">
        <v>902</v>
      </c>
      <c r="C42" s="2" t="s">
        <v>61</v>
      </c>
      <c r="D42" s="2" t="s">
        <v>63</v>
      </c>
      <c r="E42" s="9" t="s">
        <v>78</v>
      </c>
      <c r="F42" s="9">
        <v>200</v>
      </c>
      <c r="G42" s="32">
        <v>14.6</v>
      </c>
      <c r="H42" s="24">
        <v>14.6</v>
      </c>
    </row>
    <row r="43" spans="1:8" ht="47.25">
      <c r="A43" s="8" t="s">
        <v>155</v>
      </c>
      <c r="B43" s="9">
        <v>902</v>
      </c>
      <c r="C43" s="2" t="s">
        <v>61</v>
      </c>
      <c r="D43" s="2" t="s">
        <v>63</v>
      </c>
      <c r="E43" s="9" t="s">
        <v>78</v>
      </c>
      <c r="F43" s="9"/>
      <c r="G43" s="32">
        <f>G44+G45</f>
        <v>1954.1000000000001</v>
      </c>
      <c r="H43" s="24">
        <f>H44+H45</f>
        <v>1954.1000000000001</v>
      </c>
    </row>
    <row r="44" spans="1:8" ht="94.5">
      <c r="A44" s="8" t="s">
        <v>3</v>
      </c>
      <c r="B44" s="9">
        <v>902</v>
      </c>
      <c r="C44" s="2" t="s">
        <v>61</v>
      </c>
      <c r="D44" s="2" t="s">
        <v>63</v>
      </c>
      <c r="E44" s="9" t="s">
        <v>78</v>
      </c>
      <c r="F44" s="9">
        <v>100</v>
      </c>
      <c r="G44" s="32">
        <v>1839.2</v>
      </c>
      <c r="H44" s="24">
        <v>1839.2</v>
      </c>
    </row>
    <row r="45" spans="1:8" ht="31.5">
      <c r="A45" s="8" t="s">
        <v>6</v>
      </c>
      <c r="B45" s="9">
        <v>902</v>
      </c>
      <c r="C45" s="2" t="s">
        <v>61</v>
      </c>
      <c r="D45" s="2" t="s">
        <v>63</v>
      </c>
      <c r="E45" s="9" t="s">
        <v>78</v>
      </c>
      <c r="F45" s="9">
        <v>200</v>
      </c>
      <c r="G45" s="32">
        <v>114.9</v>
      </c>
      <c r="H45" s="24">
        <v>114.9</v>
      </c>
    </row>
    <row r="46" spans="1:8" ht="78.75">
      <c r="A46" s="8" t="s">
        <v>156</v>
      </c>
      <c r="B46" s="9">
        <v>902</v>
      </c>
      <c r="C46" s="2" t="s">
        <v>61</v>
      </c>
      <c r="D46" s="2" t="s">
        <v>63</v>
      </c>
      <c r="E46" s="9" t="s">
        <v>79</v>
      </c>
      <c r="F46" s="9"/>
      <c r="G46" s="32">
        <f>G47+G48</f>
        <v>517.5</v>
      </c>
      <c r="H46" s="24">
        <f>H47+H48</f>
        <v>538.3</v>
      </c>
    </row>
    <row r="47" spans="1:8" ht="94.5">
      <c r="A47" s="8" t="s">
        <v>3</v>
      </c>
      <c r="B47" s="9">
        <v>902</v>
      </c>
      <c r="C47" s="2" t="s">
        <v>61</v>
      </c>
      <c r="D47" s="2" t="s">
        <v>63</v>
      </c>
      <c r="E47" s="9" t="s">
        <v>78</v>
      </c>
      <c r="F47" s="9">
        <v>100</v>
      </c>
      <c r="G47" s="32">
        <v>517.5</v>
      </c>
      <c r="H47" s="24">
        <v>528.3</v>
      </c>
    </row>
    <row r="48" spans="1:8" ht="31.5">
      <c r="A48" s="8" t="s">
        <v>6</v>
      </c>
      <c r="B48" s="9">
        <v>902</v>
      </c>
      <c r="C48" s="2" t="s">
        <v>61</v>
      </c>
      <c r="D48" s="2" t="s">
        <v>63</v>
      </c>
      <c r="E48" s="9" t="s">
        <v>78</v>
      </c>
      <c r="F48" s="9">
        <v>200</v>
      </c>
      <c r="G48" s="32">
        <v>0</v>
      </c>
      <c r="H48" s="24">
        <v>10</v>
      </c>
    </row>
    <row r="49" spans="1:8" ht="81.75" customHeight="1">
      <c r="A49" s="8" t="s">
        <v>157</v>
      </c>
      <c r="B49" s="9">
        <v>902</v>
      </c>
      <c r="C49" s="2" t="s">
        <v>61</v>
      </c>
      <c r="D49" s="2" t="s">
        <v>63</v>
      </c>
      <c r="E49" s="9" t="s">
        <v>78</v>
      </c>
      <c r="F49" s="9"/>
      <c r="G49" s="32">
        <f>SUM(G50:G51)</f>
        <v>460</v>
      </c>
      <c r="H49" s="24">
        <f>SUM(H50:H51)</f>
        <v>460</v>
      </c>
    </row>
    <row r="50" spans="1:8" ht="94.5">
      <c r="A50" s="8" t="s">
        <v>3</v>
      </c>
      <c r="B50" s="9">
        <v>902</v>
      </c>
      <c r="C50" s="2" t="s">
        <v>61</v>
      </c>
      <c r="D50" s="2" t="s">
        <v>63</v>
      </c>
      <c r="E50" s="9" t="s">
        <v>78</v>
      </c>
      <c r="F50" s="9">
        <v>100</v>
      </c>
      <c r="G50" s="32">
        <v>327.4</v>
      </c>
      <c r="H50" s="24">
        <v>327.4</v>
      </c>
    </row>
    <row r="51" spans="1:8" ht="31.5">
      <c r="A51" s="8" t="s">
        <v>6</v>
      </c>
      <c r="B51" s="9">
        <v>902</v>
      </c>
      <c r="C51" s="2" t="s">
        <v>61</v>
      </c>
      <c r="D51" s="2" t="s">
        <v>63</v>
      </c>
      <c r="E51" s="9" t="s">
        <v>78</v>
      </c>
      <c r="F51" s="9">
        <v>200</v>
      </c>
      <c r="G51" s="32">
        <v>132.6</v>
      </c>
      <c r="H51" s="24">
        <v>132.6</v>
      </c>
    </row>
    <row r="52" spans="1:8" ht="20.25" customHeight="1">
      <c r="A52" s="8" t="s">
        <v>254</v>
      </c>
      <c r="B52" s="9">
        <v>902</v>
      </c>
      <c r="C52" s="2" t="s">
        <v>61</v>
      </c>
      <c r="D52" s="2" t="s">
        <v>68</v>
      </c>
      <c r="E52" s="9"/>
      <c r="F52" s="9"/>
      <c r="G52" s="32">
        <f>G53</f>
        <v>233.9</v>
      </c>
      <c r="H52" s="24">
        <f>H53</f>
        <v>14.1</v>
      </c>
    </row>
    <row r="53" spans="1:8" ht="47.25">
      <c r="A53" s="8" t="s">
        <v>5</v>
      </c>
      <c r="B53" s="9">
        <v>902</v>
      </c>
      <c r="C53" s="2" t="s">
        <v>61</v>
      </c>
      <c r="D53" s="2" t="s">
        <v>68</v>
      </c>
      <c r="E53" s="9" t="s">
        <v>78</v>
      </c>
      <c r="F53" s="9"/>
      <c r="G53" s="32">
        <f>G54</f>
        <v>233.9</v>
      </c>
      <c r="H53" s="24">
        <f>H54</f>
        <v>14.1</v>
      </c>
    </row>
    <row r="54" spans="1:8" ht="108" customHeight="1">
      <c r="A54" s="8" t="s">
        <v>255</v>
      </c>
      <c r="B54" s="9">
        <v>902</v>
      </c>
      <c r="C54" s="2" t="s">
        <v>61</v>
      </c>
      <c r="D54" s="2" t="s">
        <v>68</v>
      </c>
      <c r="E54" s="9" t="s">
        <v>78</v>
      </c>
      <c r="F54" s="9">
        <v>200</v>
      </c>
      <c r="G54" s="32">
        <v>233.9</v>
      </c>
      <c r="H54" s="24">
        <v>14.1</v>
      </c>
    </row>
    <row r="55" spans="1:8" ht="17.25" customHeight="1">
      <c r="A55" s="8" t="s">
        <v>15</v>
      </c>
      <c r="B55" s="9">
        <v>902</v>
      </c>
      <c r="C55" s="2" t="s">
        <v>61</v>
      </c>
      <c r="D55" s="2">
        <v>11</v>
      </c>
      <c r="E55" s="9"/>
      <c r="F55" s="9"/>
      <c r="G55" s="32">
        <f aca="true" t="shared" si="0" ref="G55:H57">G56</f>
        <v>150</v>
      </c>
      <c r="H55" s="24">
        <f t="shared" si="0"/>
        <v>150</v>
      </c>
    </row>
    <row r="56" spans="1:8" ht="47.25">
      <c r="A56" s="8" t="s">
        <v>13</v>
      </c>
      <c r="B56" s="9">
        <v>902</v>
      </c>
      <c r="C56" s="2" t="s">
        <v>61</v>
      </c>
      <c r="D56" s="2">
        <v>11</v>
      </c>
      <c r="E56" s="9" t="s">
        <v>81</v>
      </c>
      <c r="F56" s="9"/>
      <c r="G56" s="32">
        <f t="shared" si="0"/>
        <v>150</v>
      </c>
      <c r="H56" s="24">
        <f t="shared" si="0"/>
        <v>150</v>
      </c>
    </row>
    <row r="57" spans="1:8" ht="31.5">
      <c r="A57" s="8" t="s">
        <v>16</v>
      </c>
      <c r="B57" s="9">
        <v>902</v>
      </c>
      <c r="C57" s="2" t="s">
        <v>61</v>
      </c>
      <c r="D57" s="2">
        <v>11</v>
      </c>
      <c r="E57" s="9" t="s">
        <v>81</v>
      </c>
      <c r="F57" s="9"/>
      <c r="G57" s="32">
        <f t="shared" si="0"/>
        <v>150</v>
      </c>
      <c r="H57" s="24">
        <f t="shared" si="0"/>
        <v>150</v>
      </c>
    </row>
    <row r="58" spans="1:8" ht="15.75">
      <c r="A58" s="8" t="s">
        <v>8</v>
      </c>
      <c r="B58" s="9">
        <v>902</v>
      </c>
      <c r="C58" s="2" t="s">
        <v>61</v>
      </c>
      <c r="D58" s="2">
        <v>11</v>
      </c>
      <c r="E58" s="9" t="s">
        <v>81</v>
      </c>
      <c r="F58" s="9">
        <v>800</v>
      </c>
      <c r="G58" s="32">
        <v>150</v>
      </c>
      <c r="H58" s="24">
        <v>150</v>
      </c>
    </row>
    <row r="59" spans="1:8" ht="24" customHeight="1">
      <c r="A59" s="8" t="s">
        <v>17</v>
      </c>
      <c r="B59" s="9">
        <v>902</v>
      </c>
      <c r="C59" s="2" t="s">
        <v>61</v>
      </c>
      <c r="D59" s="2">
        <v>13</v>
      </c>
      <c r="E59" s="9"/>
      <c r="F59" s="9"/>
      <c r="G59" s="32">
        <f>G62+G68+G72+G77+G60+G70</f>
        <v>17155.8</v>
      </c>
      <c r="H59" s="24">
        <f>H62+H68+H72+H77+H60+H70</f>
        <v>13128.300000000001</v>
      </c>
    </row>
    <row r="60" spans="1:8" ht="94.5">
      <c r="A60" s="8" t="s">
        <v>158</v>
      </c>
      <c r="B60" s="2" t="s">
        <v>143</v>
      </c>
      <c r="C60" s="2" t="s">
        <v>61</v>
      </c>
      <c r="D60" s="9">
        <v>13</v>
      </c>
      <c r="E60" s="9" t="s">
        <v>82</v>
      </c>
      <c r="F60" s="38"/>
      <c r="G60" s="32">
        <f>G61</f>
        <v>105</v>
      </c>
      <c r="H60" s="24">
        <f>H61</f>
        <v>105</v>
      </c>
    </row>
    <row r="61" spans="1:8" ht="78.75">
      <c r="A61" s="8" t="s">
        <v>83</v>
      </c>
      <c r="B61" s="2" t="s">
        <v>143</v>
      </c>
      <c r="C61" s="2" t="s">
        <v>61</v>
      </c>
      <c r="D61" s="9">
        <v>13</v>
      </c>
      <c r="E61" s="9" t="s">
        <v>82</v>
      </c>
      <c r="F61" s="9">
        <v>200</v>
      </c>
      <c r="G61" s="32">
        <v>105</v>
      </c>
      <c r="H61" s="24">
        <v>105</v>
      </c>
    </row>
    <row r="62" spans="1:8" ht="0.75" customHeight="1" hidden="1">
      <c r="A62" s="8" t="s">
        <v>159</v>
      </c>
      <c r="B62" s="9">
        <v>902</v>
      </c>
      <c r="C62" s="2" t="s">
        <v>61</v>
      </c>
      <c r="D62" s="2">
        <v>13</v>
      </c>
      <c r="E62" s="9" t="s">
        <v>84</v>
      </c>
      <c r="F62" s="9"/>
      <c r="G62" s="32">
        <f>G63+G64+G65+G66+G67</f>
        <v>0</v>
      </c>
      <c r="H62" s="24">
        <f>H63+H64+H65+H66+H67</f>
        <v>0</v>
      </c>
    </row>
    <row r="63" spans="1:8" ht="78.75" hidden="1">
      <c r="A63" s="8" t="s">
        <v>18</v>
      </c>
      <c r="B63" s="9">
        <v>902</v>
      </c>
      <c r="C63" s="2" t="s">
        <v>61</v>
      </c>
      <c r="D63" s="2">
        <v>13</v>
      </c>
      <c r="E63" s="9" t="s">
        <v>84</v>
      </c>
      <c r="F63" s="9">
        <v>200</v>
      </c>
      <c r="G63" s="32">
        <v>0</v>
      </c>
      <c r="H63" s="24">
        <v>0</v>
      </c>
    </row>
    <row r="64" spans="1:8" ht="15.75" hidden="1">
      <c r="A64" s="8" t="s">
        <v>19</v>
      </c>
      <c r="B64" s="9">
        <v>902</v>
      </c>
      <c r="C64" s="2" t="s">
        <v>61</v>
      </c>
      <c r="D64" s="2">
        <v>13</v>
      </c>
      <c r="E64" s="9" t="s">
        <v>84</v>
      </c>
      <c r="F64" s="9">
        <v>200</v>
      </c>
      <c r="G64" s="32">
        <v>0</v>
      </c>
      <c r="H64" s="24">
        <v>0</v>
      </c>
    </row>
    <row r="65" spans="1:8" ht="47.25" hidden="1">
      <c r="A65" s="8" t="s">
        <v>20</v>
      </c>
      <c r="B65" s="9">
        <v>902</v>
      </c>
      <c r="C65" s="2" t="s">
        <v>61</v>
      </c>
      <c r="D65" s="2">
        <v>13</v>
      </c>
      <c r="E65" s="9" t="s">
        <v>84</v>
      </c>
      <c r="F65" s="9">
        <v>200</v>
      </c>
      <c r="G65" s="32">
        <v>0</v>
      </c>
      <c r="H65" s="24">
        <v>0</v>
      </c>
    </row>
    <row r="66" spans="1:8" ht="31.5" hidden="1">
      <c r="A66" s="8" t="s">
        <v>160</v>
      </c>
      <c r="B66" s="9">
        <v>902</v>
      </c>
      <c r="C66" s="2" t="s">
        <v>61</v>
      </c>
      <c r="D66" s="2" t="s">
        <v>64</v>
      </c>
      <c r="E66" s="9" t="s">
        <v>84</v>
      </c>
      <c r="F66" s="9">
        <v>200</v>
      </c>
      <c r="G66" s="32">
        <v>0</v>
      </c>
      <c r="H66" s="24">
        <v>0</v>
      </c>
    </row>
    <row r="67" spans="1:8" ht="19.5" customHeight="1" hidden="1">
      <c r="A67" s="8" t="s">
        <v>8</v>
      </c>
      <c r="B67" s="9">
        <v>902</v>
      </c>
      <c r="C67" s="2" t="s">
        <v>61</v>
      </c>
      <c r="D67" s="2" t="s">
        <v>64</v>
      </c>
      <c r="E67" s="9" t="s">
        <v>84</v>
      </c>
      <c r="F67" s="9">
        <v>800</v>
      </c>
      <c r="G67" s="32">
        <v>0</v>
      </c>
      <c r="H67" s="24">
        <v>0</v>
      </c>
    </row>
    <row r="68" spans="1:8" ht="78.75" hidden="1">
      <c r="A68" s="8" t="s">
        <v>161</v>
      </c>
      <c r="B68" s="9">
        <v>902</v>
      </c>
      <c r="C68" s="2" t="s">
        <v>61</v>
      </c>
      <c r="D68" s="2">
        <v>13</v>
      </c>
      <c r="E68" s="9" t="s">
        <v>85</v>
      </c>
      <c r="F68" s="9"/>
      <c r="G68" s="32">
        <f>G69</f>
        <v>0</v>
      </c>
      <c r="H68" s="24">
        <f>H69</f>
        <v>0</v>
      </c>
    </row>
    <row r="69" spans="1:8" ht="31.5" hidden="1">
      <c r="A69" s="8" t="s">
        <v>7</v>
      </c>
      <c r="B69" s="9">
        <v>902</v>
      </c>
      <c r="C69" s="2" t="s">
        <v>61</v>
      </c>
      <c r="D69" s="2">
        <v>13</v>
      </c>
      <c r="E69" s="9" t="s">
        <v>85</v>
      </c>
      <c r="F69" s="9">
        <v>300</v>
      </c>
      <c r="G69" s="32">
        <v>0</v>
      </c>
      <c r="H69" s="24">
        <v>0</v>
      </c>
    </row>
    <row r="70" spans="1:8" ht="0.75" customHeight="1" hidden="1">
      <c r="A70" s="8" t="s">
        <v>179</v>
      </c>
      <c r="B70" s="39">
        <v>902</v>
      </c>
      <c r="C70" s="2" t="s">
        <v>61</v>
      </c>
      <c r="D70" s="2" t="s">
        <v>64</v>
      </c>
      <c r="E70" s="9" t="s">
        <v>80</v>
      </c>
      <c r="F70" s="9"/>
      <c r="G70" s="32">
        <f>G71</f>
        <v>0</v>
      </c>
      <c r="H70" s="24">
        <f>H71</f>
        <v>0</v>
      </c>
    </row>
    <row r="71" spans="1:8" ht="47.25" hidden="1">
      <c r="A71" s="8" t="s">
        <v>14</v>
      </c>
      <c r="B71" s="39">
        <v>902</v>
      </c>
      <c r="C71" s="2" t="s">
        <v>61</v>
      </c>
      <c r="D71" s="2" t="s">
        <v>64</v>
      </c>
      <c r="E71" s="9" t="s">
        <v>80</v>
      </c>
      <c r="F71" s="9">
        <v>200</v>
      </c>
      <c r="G71" s="32">
        <v>0</v>
      </c>
      <c r="H71" s="24">
        <v>0</v>
      </c>
    </row>
    <row r="72" spans="1:8" ht="63.75" customHeight="1">
      <c r="A72" s="40" t="s">
        <v>211</v>
      </c>
      <c r="B72" s="41">
        <v>902</v>
      </c>
      <c r="C72" s="2" t="s">
        <v>61</v>
      </c>
      <c r="D72" s="2" t="s">
        <v>64</v>
      </c>
      <c r="E72" s="9" t="s">
        <v>87</v>
      </c>
      <c r="F72" s="9"/>
      <c r="G72" s="32">
        <f>G73+G75</f>
        <v>20</v>
      </c>
      <c r="H72" s="24">
        <f>H73+H75</f>
        <v>20</v>
      </c>
    </row>
    <row r="73" spans="1:8" ht="78.75">
      <c r="A73" s="42" t="s">
        <v>163</v>
      </c>
      <c r="B73" s="43">
        <v>902</v>
      </c>
      <c r="C73" s="2" t="s">
        <v>61</v>
      </c>
      <c r="D73" s="2" t="s">
        <v>64</v>
      </c>
      <c r="E73" s="9" t="s">
        <v>88</v>
      </c>
      <c r="F73" s="9"/>
      <c r="G73" s="32">
        <f>G74</f>
        <v>10</v>
      </c>
      <c r="H73" s="24">
        <f>H74</f>
        <v>10</v>
      </c>
    </row>
    <row r="74" spans="1:8" ht="47.25">
      <c r="A74" s="8" t="s">
        <v>14</v>
      </c>
      <c r="B74" s="9">
        <v>902</v>
      </c>
      <c r="C74" s="2" t="s">
        <v>61</v>
      </c>
      <c r="D74" s="2" t="s">
        <v>64</v>
      </c>
      <c r="E74" s="9" t="s">
        <v>89</v>
      </c>
      <c r="F74" s="9">
        <v>200</v>
      </c>
      <c r="G74" s="32">
        <v>10</v>
      </c>
      <c r="H74" s="24">
        <v>10</v>
      </c>
    </row>
    <row r="75" spans="1:8" ht="47.25">
      <c r="A75" s="8" t="s">
        <v>164</v>
      </c>
      <c r="B75" s="9">
        <v>902</v>
      </c>
      <c r="C75" s="2" t="s">
        <v>61</v>
      </c>
      <c r="D75" s="2" t="s">
        <v>64</v>
      </c>
      <c r="E75" s="9" t="s">
        <v>90</v>
      </c>
      <c r="F75" s="9"/>
      <c r="G75" s="32">
        <f>G76</f>
        <v>10</v>
      </c>
      <c r="H75" s="24">
        <f>H76</f>
        <v>10</v>
      </c>
    </row>
    <row r="76" spans="1:8" ht="47.25">
      <c r="A76" s="8" t="s">
        <v>14</v>
      </c>
      <c r="B76" s="9">
        <v>902</v>
      </c>
      <c r="C76" s="2" t="s">
        <v>61</v>
      </c>
      <c r="D76" s="2" t="s">
        <v>64</v>
      </c>
      <c r="E76" s="9" t="s">
        <v>149</v>
      </c>
      <c r="F76" s="9">
        <v>200</v>
      </c>
      <c r="G76" s="32">
        <v>10</v>
      </c>
      <c r="H76" s="24">
        <v>10</v>
      </c>
    </row>
    <row r="77" spans="1:8" ht="47.25">
      <c r="A77" s="8" t="s">
        <v>13</v>
      </c>
      <c r="B77" s="9">
        <v>902</v>
      </c>
      <c r="C77" s="2" t="s">
        <v>61</v>
      </c>
      <c r="D77" s="2">
        <v>13</v>
      </c>
      <c r="E77" s="9"/>
      <c r="F77" s="9"/>
      <c r="G77" s="32">
        <f>G78+G83+G88+G81</f>
        <v>17030.8</v>
      </c>
      <c r="H77" s="24">
        <f>H78+H83+H88+H81</f>
        <v>13003.300000000001</v>
      </c>
    </row>
    <row r="78" spans="1:8" ht="47.25">
      <c r="A78" s="8" t="s">
        <v>165</v>
      </c>
      <c r="B78" s="9">
        <v>902</v>
      </c>
      <c r="C78" s="2" t="s">
        <v>61</v>
      </c>
      <c r="D78" s="2">
        <v>13</v>
      </c>
      <c r="E78" s="19" t="s">
        <v>78</v>
      </c>
      <c r="F78" s="9"/>
      <c r="G78" s="37">
        <f>SUM(G79:G79)</f>
        <v>1705.2</v>
      </c>
      <c r="H78" s="30">
        <f>SUM(H79:H79)</f>
        <v>1802.6</v>
      </c>
    </row>
    <row r="79" spans="1:8" ht="94.5">
      <c r="A79" s="8" t="s">
        <v>3</v>
      </c>
      <c r="B79" s="9">
        <v>902</v>
      </c>
      <c r="C79" s="2" t="s">
        <v>61</v>
      </c>
      <c r="D79" s="2" t="s">
        <v>64</v>
      </c>
      <c r="E79" s="9" t="s">
        <v>78</v>
      </c>
      <c r="F79" s="9">
        <v>100</v>
      </c>
      <c r="G79" s="32">
        <v>1705.2</v>
      </c>
      <c r="H79" s="24">
        <v>1802.6</v>
      </c>
    </row>
    <row r="80" spans="1:8" ht="19.5" customHeight="1">
      <c r="A80" s="22" t="s">
        <v>233</v>
      </c>
      <c r="B80" s="27">
        <v>902</v>
      </c>
      <c r="C80" s="2" t="s">
        <v>61</v>
      </c>
      <c r="D80" s="2" t="s">
        <v>64</v>
      </c>
      <c r="E80" s="9" t="s">
        <v>81</v>
      </c>
      <c r="F80" s="27"/>
      <c r="G80" s="36">
        <f>G81+G83+G88</f>
        <v>15325.6</v>
      </c>
      <c r="H80" s="29">
        <f>H81+H83+H88</f>
        <v>11200.7</v>
      </c>
    </row>
    <row r="81" spans="1:8" ht="47.25" hidden="1">
      <c r="A81" s="22" t="s">
        <v>166</v>
      </c>
      <c r="B81" s="2" t="s">
        <v>143</v>
      </c>
      <c r="C81" s="2" t="s">
        <v>61</v>
      </c>
      <c r="D81" s="9">
        <v>13</v>
      </c>
      <c r="E81" s="9" t="s">
        <v>81</v>
      </c>
      <c r="F81" s="44"/>
      <c r="G81" s="36">
        <f>G82</f>
        <v>0</v>
      </c>
      <c r="H81" s="29">
        <f>H82</f>
        <v>0</v>
      </c>
    </row>
    <row r="82" spans="1:8" ht="31.5" hidden="1">
      <c r="A82" s="8" t="s">
        <v>6</v>
      </c>
      <c r="B82" s="2" t="s">
        <v>143</v>
      </c>
      <c r="C82" s="2" t="s">
        <v>61</v>
      </c>
      <c r="D82" s="9">
        <v>13</v>
      </c>
      <c r="E82" s="9" t="s">
        <v>81</v>
      </c>
      <c r="F82" s="45">
        <v>200</v>
      </c>
      <c r="G82" s="36">
        <v>0</v>
      </c>
      <c r="H82" s="29">
        <v>0</v>
      </c>
    </row>
    <row r="83" spans="1:8" ht="15.75" customHeight="1">
      <c r="A83" s="59" t="s">
        <v>131</v>
      </c>
      <c r="B83" s="55">
        <v>902</v>
      </c>
      <c r="C83" s="61" t="s">
        <v>61</v>
      </c>
      <c r="D83" s="61">
        <v>13</v>
      </c>
      <c r="E83" s="55" t="s">
        <v>91</v>
      </c>
      <c r="F83" s="55"/>
      <c r="G83" s="57">
        <f>G85+G86+G87</f>
        <v>15125.6</v>
      </c>
      <c r="H83" s="51">
        <f>H85+H86+H87</f>
        <v>11000.7</v>
      </c>
    </row>
    <row r="84" spans="1:8" ht="15.75">
      <c r="A84" s="60"/>
      <c r="B84" s="56"/>
      <c r="C84" s="62"/>
      <c r="D84" s="62"/>
      <c r="E84" s="56"/>
      <c r="F84" s="56"/>
      <c r="G84" s="58"/>
      <c r="H84" s="52"/>
    </row>
    <row r="85" spans="1:8" ht="94.5">
      <c r="A85" s="8" t="s">
        <v>3</v>
      </c>
      <c r="B85" s="19">
        <v>902</v>
      </c>
      <c r="C85" s="2" t="s">
        <v>61</v>
      </c>
      <c r="D85" s="2">
        <v>13</v>
      </c>
      <c r="E85" s="9" t="s">
        <v>81</v>
      </c>
      <c r="F85" s="9">
        <v>100</v>
      </c>
      <c r="G85" s="32">
        <v>5514.6</v>
      </c>
      <c r="H85" s="24">
        <v>5098</v>
      </c>
    </row>
    <row r="86" spans="1:8" ht="47.25">
      <c r="A86" s="8" t="s">
        <v>21</v>
      </c>
      <c r="B86" s="9">
        <v>902</v>
      </c>
      <c r="C86" s="2" t="s">
        <v>61</v>
      </c>
      <c r="D86" s="2">
        <v>13</v>
      </c>
      <c r="E86" s="9" t="s">
        <v>81</v>
      </c>
      <c r="F86" s="9">
        <v>200</v>
      </c>
      <c r="G86" s="32">
        <v>9576</v>
      </c>
      <c r="H86" s="24">
        <v>5867.7</v>
      </c>
    </row>
    <row r="87" spans="1:8" ht="22.5" customHeight="1">
      <c r="A87" s="8" t="s">
        <v>8</v>
      </c>
      <c r="B87" s="9">
        <v>902</v>
      </c>
      <c r="C87" s="2" t="s">
        <v>61</v>
      </c>
      <c r="D87" s="2">
        <v>13</v>
      </c>
      <c r="E87" s="9" t="s">
        <v>81</v>
      </c>
      <c r="F87" s="9">
        <v>800</v>
      </c>
      <c r="G87" s="32">
        <v>35</v>
      </c>
      <c r="H87" s="24">
        <v>35</v>
      </c>
    </row>
    <row r="88" spans="1:8" ht="15.75">
      <c r="A88" s="63" t="s">
        <v>17</v>
      </c>
      <c r="B88" s="55">
        <v>902</v>
      </c>
      <c r="C88" s="61" t="s">
        <v>61</v>
      </c>
      <c r="D88" s="61" t="s">
        <v>64</v>
      </c>
      <c r="E88" s="55" t="s">
        <v>81</v>
      </c>
      <c r="F88" s="55"/>
      <c r="G88" s="57">
        <f>G90</f>
        <v>200</v>
      </c>
      <c r="H88" s="51">
        <f>H90</f>
        <v>200</v>
      </c>
    </row>
    <row r="89" spans="1:8" ht="15.75">
      <c r="A89" s="64"/>
      <c r="B89" s="56"/>
      <c r="C89" s="62"/>
      <c r="D89" s="62"/>
      <c r="E89" s="56"/>
      <c r="F89" s="56"/>
      <c r="G89" s="58"/>
      <c r="H89" s="52"/>
    </row>
    <row r="90" spans="1:8" ht="47.25">
      <c r="A90" s="8" t="s">
        <v>21</v>
      </c>
      <c r="B90" s="9">
        <v>902</v>
      </c>
      <c r="C90" s="2" t="s">
        <v>61</v>
      </c>
      <c r="D90" s="2" t="s">
        <v>64</v>
      </c>
      <c r="E90" s="9" t="s">
        <v>91</v>
      </c>
      <c r="F90" s="9">
        <v>200</v>
      </c>
      <c r="G90" s="32">
        <v>200</v>
      </c>
      <c r="H90" s="24">
        <v>200</v>
      </c>
    </row>
    <row r="91" spans="1:8" ht="31.5">
      <c r="A91" s="8" t="s">
        <v>22</v>
      </c>
      <c r="B91" s="9">
        <v>902</v>
      </c>
      <c r="C91" s="2" t="s">
        <v>58</v>
      </c>
      <c r="D91" s="2"/>
      <c r="E91" s="9"/>
      <c r="F91" s="9"/>
      <c r="G91" s="32">
        <f>G92</f>
        <v>463</v>
      </c>
      <c r="H91" s="24">
        <f>H92</f>
        <v>65</v>
      </c>
    </row>
    <row r="92" spans="1:8" ht="63">
      <c r="A92" s="8" t="s">
        <v>256</v>
      </c>
      <c r="B92" s="9">
        <v>902</v>
      </c>
      <c r="C92" s="2" t="s">
        <v>58</v>
      </c>
      <c r="D92" s="2" t="s">
        <v>67</v>
      </c>
      <c r="E92" s="9"/>
      <c r="F92" s="9"/>
      <c r="G92" s="32">
        <f>G93+G95+G97+G99</f>
        <v>463</v>
      </c>
      <c r="H92" s="24">
        <f>H93+H95+H97+H99</f>
        <v>65</v>
      </c>
    </row>
    <row r="93" spans="1:8" ht="31.5">
      <c r="A93" s="8" t="s">
        <v>167</v>
      </c>
      <c r="B93" s="9">
        <v>902</v>
      </c>
      <c r="C93" s="2" t="s">
        <v>58</v>
      </c>
      <c r="D93" s="2" t="s">
        <v>67</v>
      </c>
      <c r="E93" s="9" t="s">
        <v>86</v>
      </c>
      <c r="F93" s="9"/>
      <c r="G93" s="32">
        <f>G94</f>
        <v>100</v>
      </c>
      <c r="H93" s="24">
        <f>H94</f>
        <v>65</v>
      </c>
    </row>
    <row r="94" spans="1:8" ht="47.25">
      <c r="A94" s="8" t="s">
        <v>14</v>
      </c>
      <c r="B94" s="9">
        <v>902</v>
      </c>
      <c r="C94" s="2" t="s">
        <v>58</v>
      </c>
      <c r="D94" s="2" t="s">
        <v>67</v>
      </c>
      <c r="E94" s="9" t="s">
        <v>86</v>
      </c>
      <c r="F94" s="9">
        <v>200</v>
      </c>
      <c r="G94" s="32">
        <v>100</v>
      </c>
      <c r="H94" s="24">
        <v>65</v>
      </c>
    </row>
    <row r="95" spans="1:8" ht="63">
      <c r="A95" s="8" t="s">
        <v>168</v>
      </c>
      <c r="B95" s="9">
        <v>902</v>
      </c>
      <c r="C95" s="2" t="s">
        <v>58</v>
      </c>
      <c r="D95" s="2" t="s">
        <v>67</v>
      </c>
      <c r="E95" s="9" t="s">
        <v>92</v>
      </c>
      <c r="F95" s="9"/>
      <c r="G95" s="32">
        <f>G96</f>
        <v>138</v>
      </c>
      <c r="H95" s="24">
        <f>H96</f>
        <v>0</v>
      </c>
    </row>
    <row r="96" spans="1:8" ht="47.25">
      <c r="A96" s="8" t="s">
        <v>21</v>
      </c>
      <c r="B96" s="9">
        <v>902</v>
      </c>
      <c r="C96" s="2" t="s">
        <v>58</v>
      </c>
      <c r="D96" s="2" t="s">
        <v>67</v>
      </c>
      <c r="E96" s="9" t="s">
        <v>92</v>
      </c>
      <c r="F96" s="9">
        <v>200</v>
      </c>
      <c r="G96" s="32">
        <v>138</v>
      </c>
      <c r="H96" s="24">
        <v>0</v>
      </c>
    </row>
    <row r="97" spans="1:8" ht="47.25">
      <c r="A97" s="8" t="s">
        <v>169</v>
      </c>
      <c r="B97" s="9">
        <v>902</v>
      </c>
      <c r="C97" s="2" t="s">
        <v>58</v>
      </c>
      <c r="D97" s="2" t="s">
        <v>67</v>
      </c>
      <c r="E97" s="9" t="s">
        <v>93</v>
      </c>
      <c r="F97" s="9"/>
      <c r="G97" s="32">
        <f>G98</f>
        <v>145</v>
      </c>
      <c r="H97" s="24">
        <f>H98</f>
        <v>0</v>
      </c>
    </row>
    <row r="98" spans="1:8" ht="47.25">
      <c r="A98" s="8" t="s">
        <v>21</v>
      </c>
      <c r="B98" s="9">
        <v>902</v>
      </c>
      <c r="C98" s="2" t="s">
        <v>58</v>
      </c>
      <c r="D98" s="2" t="s">
        <v>67</v>
      </c>
      <c r="E98" s="9" t="s">
        <v>93</v>
      </c>
      <c r="F98" s="9">
        <v>200</v>
      </c>
      <c r="G98" s="32">
        <v>145</v>
      </c>
      <c r="H98" s="24">
        <v>0</v>
      </c>
    </row>
    <row r="99" spans="1:8" ht="47.25">
      <c r="A99" s="8" t="s">
        <v>208</v>
      </c>
      <c r="B99" s="9">
        <v>902</v>
      </c>
      <c r="C99" s="2" t="s">
        <v>58</v>
      </c>
      <c r="D99" s="2" t="s">
        <v>67</v>
      </c>
      <c r="E99" s="9" t="s">
        <v>207</v>
      </c>
      <c r="F99" s="9"/>
      <c r="G99" s="32">
        <f>G100</f>
        <v>80</v>
      </c>
      <c r="H99" s="24">
        <f>H100</f>
        <v>0</v>
      </c>
    </row>
    <row r="100" spans="1:8" ht="47.25">
      <c r="A100" s="8" t="s">
        <v>21</v>
      </c>
      <c r="B100" s="9">
        <v>902</v>
      </c>
      <c r="C100" s="2" t="s">
        <v>58</v>
      </c>
      <c r="D100" s="2" t="s">
        <v>67</v>
      </c>
      <c r="E100" s="9" t="s">
        <v>207</v>
      </c>
      <c r="F100" s="9">
        <v>200</v>
      </c>
      <c r="G100" s="32">
        <v>80</v>
      </c>
      <c r="H100" s="24">
        <v>0</v>
      </c>
    </row>
    <row r="101" spans="1:8" ht="19.5" customHeight="1">
      <c r="A101" s="8" t="s">
        <v>23</v>
      </c>
      <c r="B101" s="9">
        <v>902</v>
      </c>
      <c r="C101" s="2" t="s">
        <v>63</v>
      </c>
      <c r="D101" s="2"/>
      <c r="E101" s="9"/>
      <c r="F101" s="9"/>
      <c r="G101" s="32">
        <f>G102+G108+G121</f>
        <v>22977.6</v>
      </c>
      <c r="H101" s="24">
        <f>H102+H108+H121</f>
        <v>22603.3</v>
      </c>
    </row>
    <row r="102" spans="1:8" ht="0.75" customHeight="1" hidden="1">
      <c r="A102" s="8" t="s">
        <v>24</v>
      </c>
      <c r="B102" s="2" t="s">
        <v>143</v>
      </c>
      <c r="C102" s="2" t="s">
        <v>63</v>
      </c>
      <c r="D102" s="2" t="s">
        <v>68</v>
      </c>
      <c r="E102" s="9"/>
      <c r="F102" s="9"/>
      <c r="G102" s="32">
        <f aca="true" t="shared" si="1" ref="G102:H105">G103</f>
        <v>0</v>
      </c>
      <c r="H102" s="24">
        <f t="shared" si="1"/>
        <v>0</v>
      </c>
    </row>
    <row r="103" spans="1:8" ht="15.75" hidden="1">
      <c r="A103" s="8" t="s">
        <v>144</v>
      </c>
      <c r="B103" s="2" t="s">
        <v>143</v>
      </c>
      <c r="C103" s="2" t="s">
        <v>63</v>
      </c>
      <c r="D103" s="2" t="s">
        <v>68</v>
      </c>
      <c r="E103" s="9"/>
      <c r="F103" s="9"/>
      <c r="G103" s="32">
        <f t="shared" si="1"/>
        <v>0</v>
      </c>
      <c r="H103" s="24">
        <f t="shared" si="1"/>
        <v>0</v>
      </c>
    </row>
    <row r="104" spans="1:8" ht="94.5" hidden="1">
      <c r="A104" s="8" t="s">
        <v>212</v>
      </c>
      <c r="B104" s="2" t="s">
        <v>143</v>
      </c>
      <c r="C104" s="2" t="s">
        <v>63</v>
      </c>
      <c r="D104" s="2" t="s">
        <v>68</v>
      </c>
      <c r="E104" s="9" t="s">
        <v>94</v>
      </c>
      <c r="F104" s="9"/>
      <c r="G104" s="32">
        <f t="shared" si="1"/>
        <v>0</v>
      </c>
      <c r="H104" s="24">
        <f t="shared" si="1"/>
        <v>0</v>
      </c>
    </row>
    <row r="105" spans="1:8" ht="47.25" hidden="1">
      <c r="A105" s="8" t="s">
        <v>95</v>
      </c>
      <c r="B105" s="2" t="s">
        <v>143</v>
      </c>
      <c r="C105" s="2" t="s">
        <v>63</v>
      </c>
      <c r="D105" s="2" t="s">
        <v>68</v>
      </c>
      <c r="E105" s="9" t="s">
        <v>96</v>
      </c>
      <c r="F105" s="9"/>
      <c r="G105" s="32">
        <f t="shared" si="1"/>
        <v>0</v>
      </c>
      <c r="H105" s="24">
        <f t="shared" si="1"/>
        <v>0</v>
      </c>
    </row>
    <row r="106" spans="1:8" ht="47.25" hidden="1">
      <c r="A106" s="8" t="s">
        <v>21</v>
      </c>
      <c r="B106" s="2" t="s">
        <v>143</v>
      </c>
      <c r="C106" s="2" t="s">
        <v>63</v>
      </c>
      <c r="D106" s="2" t="s">
        <v>68</v>
      </c>
      <c r="E106" s="9" t="s">
        <v>96</v>
      </c>
      <c r="F106" s="9">
        <v>200</v>
      </c>
      <c r="G106" s="32"/>
      <c r="H106" s="24"/>
    </row>
    <row r="107" spans="1:8" ht="126" hidden="1">
      <c r="A107" s="8" t="s">
        <v>170</v>
      </c>
      <c r="B107" s="2" t="s">
        <v>143</v>
      </c>
      <c r="C107" s="2" t="s">
        <v>63</v>
      </c>
      <c r="D107" s="2" t="s">
        <v>68</v>
      </c>
      <c r="E107" s="9" t="s">
        <v>96</v>
      </c>
      <c r="F107" s="9">
        <v>200</v>
      </c>
      <c r="G107" s="32"/>
      <c r="H107" s="24"/>
    </row>
    <row r="108" spans="1:8" ht="15.75">
      <c r="A108" s="8" t="s">
        <v>26</v>
      </c>
      <c r="B108" s="9">
        <v>902</v>
      </c>
      <c r="C108" s="2" t="s">
        <v>63</v>
      </c>
      <c r="D108" s="2" t="s">
        <v>66</v>
      </c>
      <c r="E108" s="9"/>
      <c r="F108" s="9"/>
      <c r="G108" s="32">
        <f>G109+G117</f>
        <v>22877.6</v>
      </c>
      <c r="H108" s="24">
        <f>H109+H117</f>
        <v>22603.3</v>
      </c>
    </row>
    <row r="109" spans="1:8" ht="115.5" customHeight="1">
      <c r="A109" s="8" t="s">
        <v>171</v>
      </c>
      <c r="B109" s="9">
        <v>902</v>
      </c>
      <c r="C109" s="2" t="s">
        <v>63</v>
      </c>
      <c r="D109" s="2" t="s">
        <v>66</v>
      </c>
      <c r="E109" s="9" t="s">
        <v>97</v>
      </c>
      <c r="F109" s="9"/>
      <c r="G109" s="32">
        <f>G110</f>
        <v>22877.6</v>
      </c>
      <c r="H109" s="24">
        <f>H110</f>
        <v>22603.3</v>
      </c>
    </row>
    <row r="110" spans="1:8" ht="63">
      <c r="A110" s="8" t="s">
        <v>172</v>
      </c>
      <c r="B110" s="9">
        <v>902</v>
      </c>
      <c r="C110" s="2" t="s">
        <v>63</v>
      </c>
      <c r="D110" s="2" t="s">
        <v>66</v>
      </c>
      <c r="E110" s="9" t="s">
        <v>98</v>
      </c>
      <c r="F110" s="9"/>
      <c r="G110" s="32">
        <f>G111+G114+G117</f>
        <v>22877.6</v>
      </c>
      <c r="H110" s="24">
        <f>H111+H114+H117</f>
        <v>22603.3</v>
      </c>
    </row>
    <row r="111" spans="1:8" ht="15.75">
      <c r="A111" s="8" t="s">
        <v>258</v>
      </c>
      <c r="B111" s="9">
        <v>902</v>
      </c>
      <c r="C111" s="2" t="s">
        <v>63</v>
      </c>
      <c r="D111" s="2" t="s">
        <v>66</v>
      </c>
      <c r="E111" s="9" t="s">
        <v>259</v>
      </c>
      <c r="F111" s="9"/>
      <c r="G111" s="32">
        <f>SUM(G112:G113)</f>
        <v>2566.6</v>
      </c>
      <c r="H111" s="24">
        <f>SUM(H112:H113)</f>
        <v>2292.3</v>
      </c>
    </row>
    <row r="112" spans="1:8" ht="63">
      <c r="A112" s="8" t="s">
        <v>257</v>
      </c>
      <c r="B112" s="9">
        <v>902</v>
      </c>
      <c r="C112" s="2" t="s">
        <v>63</v>
      </c>
      <c r="D112" s="2" t="s">
        <v>66</v>
      </c>
      <c r="E112" s="9" t="s">
        <v>98</v>
      </c>
      <c r="F112" s="9">
        <v>200</v>
      </c>
      <c r="G112" s="32">
        <v>2204.2</v>
      </c>
      <c r="H112" s="24">
        <v>2292.3</v>
      </c>
    </row>
    <row r="113" spans="1:8" ht="47.25">
      <c r="A113" s="8" t="s">
        <v>21</v>
      </c>
      <c r="B113" s="9">
        <v>902</v>
      </c>
      <c r="C113" s="2" t="s">
        <v>63</v>
      </c>
      <c r="D113" s="2" t="s">
        <v>66</v>
      </c>
      <c r="E113" s="9" t="s">
        <v>98</v>
      </c>
      <c r="F113" s="9">
        <v>200</v>
      </c>
      <c r="G113" s="32">
        <v>362.4</v>
      </c>
      <c r="H113" s="24">
        <v>0</v>
      </c>
    </row>
    <row r="114" spans="1:8" ht="67.5" customHeight="1">
      <c r="A114" s="8" t="s">
        <v>173</v>
      </c>
      <c r="B114" s="9">
        <v>902</v>
      </c>
      <c r="C114" s="2" t="s">
        <v>63</v>
      </c>
      <c r="D114" s="2" t="s">
        <v>66</v>
      </c>
      <c r="E114" s="9" t="s">
        <v>98</v>
      </c>
      <c r="F114" s="9"/>
      <c r="G114" s="32">
        <f>G115</f>
        <v>20311</v>
      </c>
      <c r="H114" s="24">
        <f>H115</f>
        <v>20311</v>
      </c>
    </row>
    <row r="115" spans="1:8" ht="51" customHeight="1">
      <c r="A115" s="8" t="s">
        <v>21</v>
      </c>
      <c r="B115" s="9">
        <v>902</v>
      </c>
      <c r="C115" s="2" t="s">
        <v>63</v>
      </c>
      <c r="D115" s="2" t="s">
        <v>66</v>
      </c>
      <c r="E115" s="9" t="s">
        <v>98</v>
      </c>
      <c r="F115" s="9">
        <v>200</v>
      </c>
      <c r="G115" s="32">
        <f>12311+8000</f>
        <v>20311</v>
      </c>
      <c r="H115" s="24">
        <f>12311+8000</f>
        <v>20311</v>
      </c>
    </row>
    <row r="116" spans="1:8" ht="1.5" customHeight="1" hidden="1">
      <c r="A116" s="8" t="s">
        <v>234</v>
      </c>
      <c r="B116" s="9">
        <v>902</v>
      </c>
      <c r="C116" s="2" t="s">
        <v>63</v>
      </c>
      <c r="D116" s="2" t="s">
        <v>66</v>
      </c>
      <c r="E116" s="9" t="s">
        <v>98</v>
      </c>
      <c r="F116" s="9">
        <v>200</v>
      </c>
      <c r="G116" s="32"/>
      <c r="H116" s="24"/>
    </row>
    <row r="117" spans="1:8" ht="47.25" hidden="1">
      <c r="A117" s="8" t="s">
        <v>13</v>
      </c>
      <c r="B117" s="9">
        <v>902</v>
      </c>
      <c r="C117" s="2" t="s">
        <v>63</v>
      </c>
      <c r="D117" s="2" t="s">
        <v>66</v>
      </c>
      <c r="E117" s="9" t="s">
        <v>81</v>
      </c>
      <c r="F117" s="9"/>
      <c r="G117" s="32">
        <f>SUM(G118:G120)</f>
        <v>0</v>
      </c>
      <c r="H117" s="24">
        <f>SUM(H118:H120)</f>
        <v>0</v>
      </c>
    </row>
    <row r="118" spans="1:8" ht="31.5" hidden="1">
      <c r="A118" s="8" t="s">
        <v>235</v>
      </c>
      <c r="B118" s="9">
        <v>902</v>
      </c>
      <c r="C118" s="2" t="s">
        <v>63</v>
      </c>
      <c r="D118" s="2" t="s">
        <v>66</v>
      </c>
      <c r="E118" s="9" t="s">
        <v>81</v>
      </c>
      <c r="F118" s="9">
        <v>200</v>
      </c>
      <c r="G118" s="32"/>
      <c r="H118" s="24"/>
    </row>
    <row r="119" spans="1:8" ht="47.25" hidden="1">
      <c r="A119" s="8" t="s">
        <v>236</v>
      </c>
      <c r="B119" s="9">
        <v>902</v>
      </c>
      <c r="C119" s="2" t="s">
        <v>63</v>
      </c>
      <c r="D119" s="2" t="s">
        <v>66</v>
      </c>
      <c r="E119" s="9" t="s">
        <v>81</v>
      </c>
      <c r="F119" s="9">
        <v>200</v>
      </c>
      <c r="G119" s="32"/>
      <c r="H119" s="24"/>
    </row>
    <row r="120" spans="1:8" ht="63" hidden="1">
      <c r="A120" s="8" t="s">
        <v>237</v>
      </c>
      <c r="B120" s="9">
        <v>902</v>
      </c>
      <c r="C120" s="2" t="s">
        <v>63</v>
      </c>
      <c r="D120" s="2" t="s">
        <v>66</v>
      </c>
      <c r="E120" s="9" t="s">
        <v>81</v>
      </c>
      <c r="F120" s="9">
        <v>200</v>
      </c>
      <c r="G120" s="32"/>
      <c r="H120" s="24"/>
    </row>
    <row r="121" spans="1:8" ht="31.5">
      <c r="A121" s="8" t="s">
        <v>27</v>
      </c>
      <c r="B121" s="9">
        <v>902</v>
      </c>
      <c r="C121" s="2" t="s">
        <v>63</v>
      </c>
      <c r="D121" s="2" t="s">
        <v>69</v>
      </c>
      <c r="E121" s="9"/>
      <c r="F121" s="9"/>
      <c r="G121" s="32">
        <f aca="true" t="shared" si="2" ref="G121:H123">G122</f>
        <v>100</v>
      </c>
      <c r="H121" s="24">
        <f t="shared" si="2"/>
        <v>0</v>
      </c>
    </row>
    <row r="122" spans="1:8" ht="15.75">
      <c r="A122" s="8" t="s">
        <v>144</v>
      </c>
      <c r="B122" s="9">
        <v>902</v>
      </c>
      <c r="C122" s="2" t="s">
        <v>63</v>
      </c>
      <c r="D122" s="2" t="s">
        <v>69</v>
      </c>
      <c r="E122" s="9" t="s">
        <v>209</v>
      </c>
      <c r="F122" s="9"/>
      <c r="G122" s="32">
        <f t="shared" si="2"/>
        <v>100</v>
      </c>
      <c r="H122" s="24">
        <f t="shared" si="2"/>
        <v>0</v>
      </c>
    </row>
    <row r="123" spans="1:8" ht="63">
      <c r="A123" s="8" t="s">
        <v>210</v>
      </c>
      <c r="B123" s="9">
        <v>902</v>
      </c>
      <c r="C123" s="2" t="s">
        <v>63</v>
      </c>
      <c r="D123" s="2" t="s">
        <v>69</v>
      </c>
      <c r="E123" s="9" t="s">
        <v>209</v>
      </c>
      <c r="F123" s="9"/>
      <c r="G123" s="32">
        <f t="shared" si="2"/>
        <v>100</v>
      </c>
      <c r="H123" s="24">
        <f t="shared" si="2"/>
        <v>0</v>
      </c>
    </row>
    <row r="124" spans="1:8" ht="47.25">
      <c r="A124" s="8" t="s">
        <v>21</v>
      </c>
      <c r="B124" s="9">
        <v>902</v>
      </c>
      <c r="C124" s="2" t="s">
        <v>63</v>
      </c>
      <c r="D124" s="2" t="s">
        <v>69</v>
      </c>
      <c r="E124" s="9" t="s">
        <v>209</v>
      </c>
      <c r="F124" s="9">
        <v>200</v>
      </c>
      <c r="G124" s="32">
        <v>100</v>
      </c>
      <c r="H124" s="24">
        <v>0</v>
      </c>
    </row>
    <row r="125" spans="1:8" ht="19.5" customHeight="1">
      <c r="A125" s="8" t="s">
        <v>28</v>
      </c>
      <c r="B125" s="9">
        <v>902</v>
      </c>
      <c r="C125" s="2" t="s">
        <v>68</v>
      </c>
      <c r="D125" s="2"/>
      <c r="E125" s="9"/>
      <c r="F125" s="9"/>
      <c r="G125" s="32">
        <f>G126+G144+G140</f>
        <v>5050</v>
      </c>
      <c r="H125" s="24">
        <f>H126+H144+H140</f>
        <v>0</v>
      </c>
    </row>
    <row r="126" spans="1:8" ht="17.25" customHeight="1">
      <c r="A126" s="8" t="s">
        <v>29</v>
      </c>
      <c r="B126" s="9">
        <v>902</v>
      </c>
      <c r="C126" s="2" t="s">
        <v>68</v>
      </c>
      <c r="D126" s="2" t="s">
        <v>62</v>
      </c>
      <c r="E126" s="9"/>
      <c r="F126" s="9"/>
      <c r="G126" s="32">
        <f>G133+G127</f>
        <v>5050</v>
      </c>
      <c r="H126" s="24">
        <f>H133+H127</f>
        <v>0</v>
      </c>
    </row>
    <row r="127" spans="1:8" ht="15.75">
      <c r="A127" s="8" t="s">
        <v>144</v>
      </c>
      <c r="B127" s="9">
        <v>902</v>
      </c>
      <c r="C127" s="2" t="s">
        <v>68</v>
      </c>
      <c r="D127" s="2" t="s">
        <v>62</v>
      </c>
      <c r="E127" s="9"/>
      <c r="F127" s="9"/>
      <c r="G127" s="32">
        <f>G128</f>
        <v>5050</v>
      </c>
      <c r="H127" s="24">
        <f>H128</f>
        <v>0</v>
      </c>
    </row>
    <row r="128" spans="1:8" ht="126">
      <c r="A128" s="8" t="s">
        <v>177</v>
      </c>
      <c r="B128" s="2" t="s">
        <v>143</v>
      </c>
      <c r="C128" s="2" t="s">
        <v>68</v>
      </c>
      <c r="D128" s="2" t="s">
        <v>62</v>
      </c>
      <c r="E128" s="2" t="s">
        <v>97</v>
      </c>
      <c r="F128" s="38"/>
      <c r="G128" s="32">
        <f>G129+G131</f>
        <v>5050</v>
      </c>
      <c r="H128" s="24">
        <f>H129+H131</f>
        <v>0</v>
      </c>
    </row>
    <row r="129" spans="1:8" ht="63">
      <c r="A129" s="8" t="s">
        <v>174</v>
      </c>
      <c r="B129" s="2" t="s">
        <v>143</v>
      </c>
      <c r="C129" s="2" t="s">
        <v>68</v>
      </c>
      <c r="D129" s="2" t="s">
        <v>62</v>
      </c>
      <c r="E129" s="9" t="s">
        <v>175</v>
      </c>
      <c r="F129" s="38"/>
      <c r="G129" s="32">
        <f>G130</f>
        <v>5010</v>
      </c>
      <c r="H129" s="24">
        <f>H130</f>
        <v>0</v>
      </c>
    </row>
    <row r="130" spans="1:8" ht="47.25">
      <c r="A130" s="8" t="s">
        <v>21</v>
      </c>
      <c r="B130" s="2" t="s">
        <v>143</v>
      </c>
      <c r="C130" s="2" t="s">
        <v>68</v>
      </c>
      <c r="D130" s="2" t="s">
        <v>62</v>
      </c>
      <c r="E130" s="9" t="s">
        <v>175</v>
      </c>
      <c r="F130" s="16">
        <v>200</v>
      </c>
      <c r="G130" s="32">
        <v>5010</v>
      </c>
      <c r="H130" s="24">
        <v>0</v>
      </c>
    </row>
    <row r="131" spans="1:8" ht="47.25">
      <c r="A131" s="8" t="s">
        <v>176</v>
      </c>
      <c r="B131" s="2" t="s">
        <v>143</v>
      </c>
      <c r="C131" s="2" t="s">
        <v>68</v>
      </c>
      <c r="D131" s="2" t="s">
        <v>62</v>
      </c>
      <c r="E131" s="9" t="s">
        <v>102</v>
      </c>
      <c r="F131" s="16"/>
      <c r="G131" s="32">
        <f>G132</f>
        <v>40</v>
      </c>
      <c r="H131" s="24">
        <f>H132</f>
        <v>0</v>
      </c>
    </row>
    <row r="132" spans="1:8" ht="46.5" customHeight="1">
      <c r="A132" s="8" t="s">
        <v>21</v>
      </c>
      <c r="B132" s="2" t="s">
        <v>143</v>
      </c>
      <c r="C132" s="2" t="s">
        <v>68</v>
      </c>
      <c r="D132" s="2" t="s">
        <v>62</v>
      </c>
      <c r="E132" s="9" t="s">
        <v>102</v>
      </c>
      <c r="F132" s="16">
        <v>200</v>
      </c>
      <c r="G132" s="32">
        <v>40</v>
      </c>
      <c r="H132" s="24">
        <v>0</v>
      </c>
    </row>
    <row r="133" spans="1:8" ht="47.25" hidden="1">
      <c r="A133" s="8" t="s">
        <v>30</v>
      </c>
      <c r="B133" s="9">
        <v>902</v>
      </c>
      <c r="C133" s="2" t="s">
        <v>68</v>
      </c>
      <c r="D133" s="2" t="s">
        <v>62</v>
      </c>
      <c r="E133" s="9" t="s">
        <v>81</v>
      </c>
      <c r="F133" s="9"/>
      <c r="G133" s="32">
        <f>G134+G136+G138</f>
        <v>0</v>
      </c>
      <c r="H133" s="24">
        <f>H134+H136+H138</f>
        <v>0</v>
      </c>
    </row>
    <row r="134" spans="1:8" ht="31.5" hidden="1">
      <c r="A134" s="8" t="s">
        <v>150</v>
      </c>
      <c r="B134" s="9">
        <v>902</v>
      </c>
      <c r="C134" s="2" t="s">
        <v>68</v>
      </c>
      <c r="D134" s="2" t="s">
        <v>62</v>
      </c>
      <c r="E134" s="9" t="s">
        <v>81</v>
      </c>
      <c r="F134" s="9"/>
      <c r="G134" s="32">
        <f>G135</f>
        <v>0</v>
      </c>
      <c r="H134" s="24">
        <v>0</v>
      </c>
    </row>
    <row r="135" spans="1:8" ht="0.75" customHeight="1" hidden="1">
      <c r="A135" s="8" t="s">
        <v>25</v>
      </c>
      <c r="B135" s="9">
        <v>902</v>
      </c>
      <c r="C135" s="2" t="s">
        <v>68</v>
      </c>
      <c r="D135" s="2" t="s">
        <v>62</v>
      </c>
      <c r="E135" s="9" t="s">
        <v>81</v>
      </c>
      <c r="F135" s="9">
        <v>500</v>
      </c>
      <c r="G135" s="32">
        <v>0</v>
      </c>
      <c r="H135" s="24">
        <v>0</v>
      </c>
    </row>
    <row r="136" spans="1:8" ht="0.75" customHeight="1" hidden="1">
      <c r="A136" s="8" t="s">
        <v>178</v>
      </c>
      <c r="B136" s="9">
        <v>902</v>
      </c>
      <c r="C136" s="2" t="s">
        <v>68</v>
      </c>
      <c r="D136" s="2" t="s">
        <v>62</v>
      </c>
      <c r="E136" s="9" t="s">
        <v>81</v>
      </c>
      <c r="F136" s="9"/>
      <c r="G136" s="32">
        <f>G137</f>
        <v>0</v>
      </c>
      <c r="H136" s="24">
        <v>0</v>
      </c>
    </row>
    <row r="137" spans="1:8" ht="15.75" hidden="1">
      <c r="A137" s="8" t="s">
        <v>8</v>
      </c>
      <c r="B137" s="9">
        <v>902</v>
      </c>
      <c r="C137" s="2" t="s">
        <v>68</v>
      </c>
      <c r="D137" s="2" t="s">
        <v>62</v>
      </c>
      <c r="E137" s="9" t="s">
        <v>81</v>
      </c>
      <c r="F137" s="9">
        <v>800</v>
      </c>
      <c r="G137" s="32">
        <v>0</v>
      </c>
      <c r="H137" s="24">
        <v>0</v>
      </c>
    </row>
    <row r="138" spans="1:8" ht="63" hidden="1">
      <c r="A138" s="8" t="s">
        <v>261</v>
      </c>
      <c r="B138" s="9">
        <v>902</v>
      </c>
      <c r="C138" s="2" t="s">
        <v>260</v>
      </c>
      <c r="D138" s="2" t="s">
        <v>62</v>
      </c>
      <c r="E138" s="9" t="s">
        <v>81</v>
      </c>
      <c r="F138" s="9"/>
      <c r="G138" s="32">
        <f>G139</f>
        <v>0</v>
      </c>
      <c r="H138" s="24">
        <f>H139</f>
        <v>0</v>
      </c>
    </row>
    <row r="139" spans="1:8" ht="47.25" hidden="1">
      <c r="A139" s="8" t="s">
        <v>21</v>
      </c>
      <c r="B139" s="9">
        <v>902</v>
      </c>
      <c r="C139" s="2" t="s">
        <v>68</v>
      </c>
      <c r="D139" s="2" t="s">
        <v>62</v>
      </c>
      <c r="E139" s="9" t="s">
        <v>81</v>
      </c>
      <c r="F139" s="9">
        <v>200</v>
      </c>
      <c r="G139" s="32">
        <v>0</v>
      </c>
      <c r="H139" s="24"/>
    </row>
    <row r="140" spans="1:8" ht="15.75" hidden="1">
      <c r="A140" s="8" t="s">
        <v>31</v>
      </c>
      <c r="B140" s="9">
        <v>902</v>
      </c>
      <c r="C140" s="2" t="s">
        <v>68</v>
      </c>
      <c r="D140" s="2" t="s">
        <v>58</v>
      </c>
      <c r="E140" s="9"/>
      <c r="F140" s="9"/>
      <c r="G140" s="32">
        <f>G141</f>
        <v>0</v>
      </c>
      <c r="H140" s="24">
        <f>H141</f>
        <v>0</v>
      </c>
    </row>
    <row r="141" spans="1:8" ht="15.75" hidden="1">
      <c r="A141" s="8" t="s">
        <v>233</v>
      </c>
      <c r="B141" s="9">
        <v>902</v>
      </c>
      <c r="C141" s="2" t="s">
        <v>68</v>
      </c>
      <c r="D141" s="2" t="s">
        <v>58</v>
      </c>
      <c r="E141" s="9" t="s">
        <v>81</v>
      </c>
      <c r="F141" s="9"/>
      <c r="G141" s="32">
        <f>SUM(G142:G143)</f>
        <v>0</v>
      </c>
      <c r="H141" s="24">
        <f>SUM(H142:H143)</f>
        <v>0</v>
      </c>
    </row>
    <row r="142" spans="1:8" ht="31.5" hidden="1">
      <c r="A142" s="8" t="s">
        <v>262</v>
      </c>
      <c r="B142" s="9">
        <v>902</v>
      </c>
      <c r="C142" s="2" t="s">
        <v>68</v>
      </c>
      <c r="D142" s="2" t="s">
        <v>58</v>
      </c>
      <c r="E142" s="9" t="s">
        <v>81</v>
      </c>
      <c r="F142" s="9">
        <v>500</v>
      </c>
      <c r="G142" s="32">
        <v>0</v>
      </c>
      <c r="H142" s="24">
        <v>0</v>
      </c>
    </row>
    <row r="143" spans="1:8" ht="47.25" hidden="1">
      <c r="A143" s="8" t="s">
        <v>263</v>
      </c>
      <c r="B143" s="9">
        <v>902</v>
      </c>
      <c r="C143" s="2" t="s">
        <v>68</v>
      </c>
      <c r="D143" s="2" t="s">
        <v>58</v>
      </c>
      <c r="E143" s="9" t="s">
        <v>81</v>
      </c>
      <c r="F143" s="9">
        <v>500</v>
      </c>
      <c r="G143" s="32">
        <v>0</v>
      </c>
      <c r="H143" s="24">
        <v>0</v>
      </c>
    </row>
    <row r="144" spans="1:8" ht="35.25" customHeight="1" hidden="1">
      <c r="A144" s="8" t="s">
        <v>140</v>
      </c>
      <c r="B144" s="9">
        <v>902</v>
      </c>
      <c r="C144" s="2" t="s">
        <v>68</v>
      </c>
      <c r="D144" s="2" t="s">
        <v>68</v>
      </c>
      <c r="E144" s="9"/>
      <c r="F144" s="9"/>
      <c r="G144" s="32">
        <f>G145</f>
        <v>0</v>
      </c>
      <c r="H144" s="24">
        <f>H145</f>
        <v>0</v>
      </c>
    </row>
    <row r="145" spans="1:8" ht="47.25" hidden="1">
      <c r="A145" s="8" t="s">
        <v>30</v>
      </c>
      <c r="B145" s="9">
        <v>902</v>
      </c>
      <c r="C145" s="2" t="s">
        <v>68</v>
      </c>
      <c r="D145" s="2" t="s">
        <v>68</v>
      </c>
      <c r="E145" s="9" t="s">
        <v>81</v>
      </c>
      <c r="F145" s="9"/>
      <c r="G145" s="32">
        <f>G146</f>
        <v>0</v>
      </c>
      <c r="H145" s="24">
        <f>H146</f>
        <v>0</v>
      </c>
    </row>
    <row r="146" spans="1:8" ht="19.5" customHeight="1" hidden="1">
      <c r="A146" s="8" t="s">
        <v>25</v>
      </c>
      <c r="B146" s="9">
        <v>902</v>
      </c>
      <c r="C146" s="2" t="s">
        <v>68</v>
      </c>
      <c r="D146" s="2" t="s">
        <v>68</v>
      </c>
      <c r="E146" s="9" t="s">
        <v>81</v>
      </c>
      <c r="F146" s="9">
        <v>500</v>
      </c>
      <c r="G146" s="32">
        <v>0</v>
      </c>
      <c r="H146" s="24">
        <v>0</v>
      </c>
    </row>
    <row r="147" spans="1:8" ht="27" customHeight="1">
      <c r="A147" s="8" t="s">
        <v>274</v>
      </c>
      <c r="B147" s="2" t="s">
        <v>143</v>
      </c>
      <c r="C147" s="2" t="s">
        <v>65</v>
      </c>
      <c r="D147" s="2"/>
      <c r="E147" s="9"/>
      <c r="F147" s="9"/>
      <c r="G147" s="32">
        <f>G148</f>
        <v>30</v>
      </c>
      <c r="H147" s="24">
        <f>H148</f>
        <v>0</v>
      </c>
    </row>
    <row r="148" spans="1:8" ht="33" customHeight="1">
      <c r="A148" s="8" t="s">
        <v>275</v>
      </c>
      <c r="B148" s="2" t="s">
        <v>143</v>
      </c>
      <c r="C148" s="2" t="s">
        <v>65</v>
      </c>
      <c r="D148" s="2" t="s">
        <v>58</v>
      </c>
      <c r="E148" s="9"/>
      <c r="F148" s="9"/>
      <c r="G148" s="32">
        <f>G150</f>
        <v>30</v>
      </c>
      <c r="H148" s="24">
        <f>H149</f>
        <v>0</v>
      </c>
    </row>
    <row r="149" spans="1:8" ht="19.5" customHeight="1">
      <c r="A149" s="8" t="s">
        <v>144</v>
      </c>
      <c r="B149" s="2" t="s">
        <v>143</v>
      </c>
      <c r="C149" s="2" t="s">
        <v>65</v>
      </c>
      <c r="D149" s="2" t="s">
        <v>58</v>
      </c>
      <c r="E149" s="9"/>
      <c r="F149" s="9"/>
      <c r="G149" s="32">
        <f>G150</f>
        <v>30</v>
      </c>
      <c r="H149" s="24">
        <f>H150</f>
        <v>0</v>
      </c>
    </row>
    <row r="150" spans="1:8" ht="98.25" customHeight="1">
      <c r="A150" s="8" t="s">
        <v>276</v>
      </c>
      <c r="B150" s="2" t="s">
        <v>143</v>
      </c>
      <c r="C150" s="2" t="s">
        <v>65</v>
      </c>
      <c r="D150" s="2" t="s">
        <v>58</v>
      </c>
      <c r="E150" s="2" t="s">
        <v>94</v>
      </c>
      <c r="F150" s="9"/>
      <c r="G150" s="32">
        <f>G151</f>
        <v>30</v>
      </c>
      <c r="H150" s="24">
        <f>H151</f>
        <v>0</v>
      </c>
    </row>
    <row r="151" spans="1:8" ht="72" customHeight="1">
      <c r="A151" s="8" t="s">
        <v>277</v>
      </c>
      <c r="B151" s="2" t="s">
        <v>143</v>
      </c>
      <c r="C151" s="2" t="s">
        <v>65</v>
      </c>
      <c r="D151" s="2" t="s">
        <v>58</v>
      </c>
      <c r="E151" s="9" t="s">
        <v>278</v>
      </c>
      <c r="F151" s="9"/>
      <c r="G151" s="32">
        <f>G152</f>
        <v>30</v>
      </c>
      <c r="H151" s="24">
        <f>H152</f>
        <v>0</v>
      </c>
    </row>
    <row r="152" spans="1:8" ht="51.75" customHeight="1">
      <c r="A152" s="8" t="s">
        <v>21</v>
      </c>
      <c r="B152" s="2" t="s">
        <v>143</v>
      </c>
      <c r="C152" s="2" t="s">
        <v>65</v>
      </c>
      <c r="D152" s="2" t="s">
        <v>58</v>
      </c>
      <c r="E152" s="9" t="s">
        <v>278</v>
      </c>
      <c r="F152" s="9">
        <v>200</v>
      </c>
      <c r="G152" s="32">
        <v>30</v>
      </c>
      <c r="H152" s="24">
        <v>0</v>
      </c>
    </row>
    <row r="153" spans="1:8" ht="16.5" customHeight="1">
      <c r="A153" s="8" t="s">
        <v>142</v>
      </c>
      <c r="B153" s="9">
        <v>902</v>
      </c>
      <c r="C153" s="2" t="s">
        <v>70</v>
      </c>
      <c r="D153" s="2"/>
      <c r="E153" s="9"/>
      <c r="F153" s="9"/>
      <c r="G153" s="32">
        <f aca="true" t="shared" si="3" ref="G153:H156">G154</f>
        <v>5054.1</v>
      </c>
      <c r="H153" s="24">
        <f t="shared" si="3"/>
        <v>5196.7</v>
      </c>
    </row>
    <row r="154" spans="1:8" ht="19.5" customHeight="1">
      <c r="A154" s="8" t="s">
        <v>76</v>
      </c>
      <c r="B154" s="9">
        <v>902</v>
      </c>
      <c r="C154" s="2" t="s">
        <v>70</v>
      </c>
      <c r="D154" s="2" t="s">
        <v>58</v>
      </c>
      <c r="E154" s="9"/>
      <c r="F154" s="9"/>
      <c r="G154" s="32">
        <f t="shared" si="3"/>
        <v>5054.1</v>
      </c>
      <c r="H154" s="24">
        <f t="shared" si="3"/>
        <v>5196.7</v>
      </c>
    </row>
    <row r="155" spans="1:8" ht="49.5" customHeight="1">
      <c r="A155" s="8" t="s">
        <v>199</v>
      </c>
      <c r="B155" s="9">
        <v>902</v>
      </c>
      <c r="C155" s="2" t="s">
        <v>70</v>
      </c>
      <c r="D155" s="2" t="s">
        <v>58</v>
      </c>
      <c r="E155" s="9" t="s">
        <v>103</v>
      </c>
      <c r="F155" s="9"/>
      <c r="G155" s="32">
        <f t="shared" si="3"/>
        <v>5054.1</v>
      </c>
      <c r="H155" s="24">
        <f t="shared" si="3"/>
        <v>5196.7</v>
      </c>
    </row>
    <row r="156" spans="1:8" ht="47.25">
      <c r="A156" s="8" t="s">
        <v>116</v>
      </c>
      <c r="B156" s="9">
        <v>902</v>
      </c>
      <c r="C156" s="2" t="s">
        <v>70</v>
      </c>
      <c r="D156" s="2" t="s">
        <v>58</v>
      </c>
      <c r="E156" s="9" t="s">
        <v>117</v>
      </c>
      <c r="F156" s="9"/>
      <c r="G156" s="32">
        <f t="shared" si="3"/>
        <v>5054.1</v>
      </c>
      <c r="H156" s="24">
        <f t="shared" si="3"/>
        <v>5196.7</v>
      </c>
    </row>
    <row r="157" spans="1:8" ht="47.25">
      <c r="A157" s="8" t="s">
        <v>36</v>
      </c>
      <c r="B157" s="9">
        <v>902</v>
      </c>
      <c r="C157" s="2" t="s">
        <v>70</v>
      </c>
      <c r="D157" s="2" t="s">
        <v>58</v>
      </c>
      <c r="E157" s="9" t="s">
        <v>117</v>
      </c>
      <c r="F157" s="9">
        <v>600</v>
      </c>
      <c r="G157" s="32">
        <v>5054.1</v>
      </c>
      <c r="H157" s="24">
        <v>5196.7</v>
      </c>
    </row>
    <row r="158" spans="1:8" ht="15.75">
      <c r="A158" s="8" t="s">
        <v>38</v>
      </c>
      <c r="B158" s="9">
        <v>902</v>
      </c>
      <c r="C158" s="2">
        <v>10</v>
      </c>
      <c r="D158" s="2"/>
      <c r="E158" s="9"/>
      <c r="F158" s="9"/>
      <c r="G158" s="32">
        <f>G159+G163+G169+G175</f>
        <v>73145.6</v>
      </c>
      <c r="H158" s="24">
        <f>H159+H163+H169+H175</f>
        <v>73145.6</v>
      </c>
    </row>
    <row r="159" spans="1:8" ht="15.75">
      <c r="A159" s="8" t="s">
        <v>39</v>
      </c>
      <c r="B159" s="9">
        <v>902</v>
      </c>
      <c r="C159" s="2">
        <v>10</v>
      </c>
      <c r="D159" s="2" t="s">
        <v>61</v>
      </c>
      <c r="E159" s="9"/>
      <c r="F159" s="9"/>
      <c r="G159" s="32">
        <f>G160</f>
        <v>3400</v>
      </c>
      <c r="H159" s="24">
        <f>H160</f>
        <v>3400</v>
      </c>
    </row>
    <row r="160" spans="1:8" ht="63">
      <c r="A160" s="8" t="s">
        <v>179</v>
      </c>
      <c r="B160" s="27">
        <v>902</v>
      </c>
      <c r="C160" s="2">
        <v>10</v>
      </c>
      <c r="D160" s="2" t="s">
        <v>61</v>
      </c>
      <c r="E160" s="9" t="s">
        <v>80</v>
      </c>
      <c r="F160" s="9"/>
      <c r="G160" s="32">
        <f>G161</f>
        <v>3400</v>
      </c>
      <c r="H160" s="24">
        <f>H161</f>
        <v>3400</v>
      </c>
    </row>
    <row r="161" spans="1:8" ht="15.75" customHeight="1">
      <c r="A161" s="63" t="s">
        <v>7</v>
      </c>
      <c r="B161" s="27">
        <v>902</v>
      </c>
      <c r="C161" s="61">
        <v>10</v>
      </c>
      <c r="D161" s="61" t="s">
        <v>61</v>
      </c>
      <c r="E161" s="55" t="s">
        <v>80</v>
      </c>
      <c r="F161" s="55">
        <v>300</v>
      </c>
      <c r="G161" s="57">
        <v>3400</v>
      </c>
      <c r="H161" s="51">
        <v>3400</v>
      </c>
    </row>
    <row r="162" spans="1:8" ht="15.75">
      <c r="A162" s="64"/>
      <c r="B162" s="19"/>
      <c r="C162" s="62"/>
      <c r="D162" s="62"/>
      <c r="E162" s="56"/>
      <c r="F162" s="56"/>
      <c r="G162" s="58"/>
      <c r="H162" s="52"/>
    </row>
    <row r="163" spans="1:8" ht="15.75">
      <c r="A163" s="8" t="s">
        <v>40</v>
      </c>
      <c r="B163" s="9">
        <v>902</v>
      </c>
      <c r="C163" s="2">
        <v>10</v>
      </c>
      <c r="D163" s="2" t="s">
        <v>58</v>
      </c>
      <c r="E163" s="27"/>
      <c r="F163" s="9"/>
      <c r="G163" s="32">
        <f>G164</f>
        <v>32648</v>
      </c>
      <c r="H163" s="24">
        <f>H164</f>
        <v>32648</v>
      </c>
    </row>
    <row r="164" spans="1:8" ht="47.25">
      <c r="A164" s="8" t="s">
        <v>13</v>
      </c>
      <c r="B164" s="46" t="s">
        <v>143</v>
      </c>
      <c r="C164" s="2" t="s">
        <v>67</v>
      </c>
      <c r="D164" s="2" t="s">
        <v>58</v>
      </c>
      <c r="E164" s="9" t="s">
        <v>81</v>
      </c>
      <c r="F164" s="16"/>
      <c r="G164" s="32">
        <f>G166+G165</f>
        <v>32648</v>
      </c>
      <c r="H164" s="24">
        <f>H166+H165</f>
        <v>32648</v>
      </c>
    </row>
    <row r="165" spans="1:8" ht="39" customHeight="1" hidden="1">
      <c r="A165" s="8" t="s">
        <v>238</v>
      </c>
      <c r="B165" s="46" t="s">
        <v>143</v>
      </c>
      <c r="C165" s="2" t="s">
        <v>67</v>
      </c>
      <c r="D165" s="9">
        <v>3</v>
      </c>
      <c r="E165" s="9" t="s">
        <v>81</v>
      </c>
      <c r="F165" s="16" t="s">
        <v>220</v>
      </c>
      <c r="G165" s="32"/>
      <c r="H165" s="24"/>
    </row>
    <row r="166" spans="1:8" ht="188.25" customHeight="1">
      <c r="A166" s="8" t="s">
        <v>221</v>
      </c>
      <c r="B166" s="46" t="s">
        <v>143</v>
      </c>
      <c r="C166" s="2">
        <v>10</v>
      </c>
      <c r="D166" s="2" t="s">
        <v>58</v>
      </c>
      <c r="E166" s="9" t="s">
        <v>81</v>
      </c>
      <c r="F166" s="16"/>
      <c r="G166" s="32">
        <f>G167+G168</f>
        <v>32648</v>
      </c>
      <c r="H166" s="24">
        <f>H167+H168</f>
        <v>32648</v>
      </c>
    </row>
    <row r="167" spans="1:8" ht="47.25">
      <c r="A167" s="8" t="s">
        <v>21</v>
      </c>
      <c r="B167" s="46" t="s">
        <v>143</v>
      </c>
      <c r="C167" s="2">
        <v>10</v>
      </c>
      <c r="D167" s="2" t="s">
        <v>58</v>
      </c>
      <c r="E167" s="9" t="s">
        <v>91</v>
      </c>
      <c r="F167" s="9">
        <v>200</v>
      </c>
      <c r="G167" s="32">
        <v>0</v>
      </c>
      <c r="H167" s="24">
        <v>400</v>
      </c>
    </row>
    <row r="168" spans="1:8" ht="31.5">
      <c r="A168" s="8" t="s">
        <v>218</v>
      </c>
      <c r="B168" s="46" t="s">
        <v>143</v>
      </c>
      <c r="C168" s="2">
        <v>10</v>
      </c>
      <c r="D168" s="2" t="s">
        <v>58</v>
      </c>
      <c r="E168" s="9" t="s">
        <v>81</v>
      </c>
      <c r="F168" s="9">
        <v>300</v>
      </c>
      <c r="G168" s="32">
        <v>32648</v>
      </c>
      <c r="H168" s="24">
        <v>32248</v>
      </c>
    </row>
    <row r="169" spans="1:8" ht="15.75">
      <c r="A169" s="8" t="s">
        <v>42</v>
      </c>
      <c r="B169" s="19">
        <v>902</v>
      </c>
      <c r="C169" s="2">
        <v>10</v>
      </c>
      <c r="D169" s="2" t="s">
        <v>63</v>
      </c>
      <c r="E169" s="9"/>
      <c r="F169" s="9"/>
      <c r="G169" s="32">
        <f>G170</f>
        <v>34185.6</v>
      </c>
      <c r="H169" s="24">
        <f>H170</f>
        <v>34185.6</v>
      </c>
    </row>
    <row r="170" spans="1:8" ht="47.25">
      <c r="A170" s="8" t="s">
        <v>13</v>
      </c>
      <c r="B170" s="9">
        <v>902</v>
      </c>
      <c r="C170" s="2" t="s">
        <v>123</v>
      </c>
      <c r="D170" s="2" t="s">
        <v>63</v>
      </c>
      <c r="E170" s="9"/>
      <c r="F170" s="9"/>
      <c r="G170" s="32">
        <f>G171+G173</f>
        <v>34185.6</v>
      </c>
      <c r="H170" s="24">
        <f>H171+H173</f>
        <v>34185.6</v>
      </c>
    </row>
    <row r="171" spans="1:8" ht="47.25">
      <c r="A171" s="8" t="s">
        <v>181</v>
      </c>
      <c r="B171" s="9">
        <v>902</v>
      </c>
      <c r="C171" s="2">
        <v>10</v>
      </c>
      <c r="D171" s="2" t="s">
        <v>63</v>
      </c>
      <c r="E171" s="9" t="s">
        <v>81</v>
      </c>
      <c r="F171" s="9"/>
      <c r="G171" s="32">
        <f>G172</f>
        <v>21883</v>
      </c>
      <c r="H171" s="24">
        <f>H172</f>
        <v>21883</v>
      </c>
    </row>
    <row r="172" spans="1:8" ht="31.5">
      <c r="A172" s="8" t="s">
        <v>7</v>
      </c>
      <c r="B172" s="9">
        <v>902</v>
      </c>
      <c r="C172" s="2">
        <v>10</v>
      </c>
      <c r="D172" s="2" t="s">
        <v>63</v>
      </c>
      <c r="E172" s="9" t="s">
        <v>81</v>
      </c>
      <c r="F172" s="9">
        <v>300</v>
      </c>
      <c r="G172" s="32">
        <v>21883</v>
      </c>
      <c r="H172" s="24">
        <v>21883</v>
      </c>
    </row>
    <row r="173" spans="1:8" ht="78.75">
      <c r="A173" s="8" t="s">
        <v>128</v>
      </c>
      <c r="B173" s="9">
        <v>902</v>
      </c>
      <c r="C173" s="2">
        <v>10</v>
      </c>
      <c r="D173" s="2" t="s">
        <v>63</v>
      </c>
      <c r="E173" s="9" t="s">
        <v>81</v>
      </c>
      <c r="F173" s="9"/>
      <c r="G173" s="32">
        <f>G174</f>
        <v>12302.6</v>
      </c>
      <c r="H173" s="24">
        <f>H174</f>
        <v>12302.6</v>
      </c>
    </row>
    <row r="174" spans="1:8" ht="31.5">
      <c r="A174" s="8" t="s">
        <v>7</v>
      </c>
      <c r="B174" s="9">
        <v>902</v>
      </c>
      <c r="C174" s="2">
        <v>10</v>
      </c>
      <c r="D174" s="2" t="s">
        <v>63</v>
      </c>
      <c r="E174" s="9" t="s">
        <v>81</v>
      </c>
      <c r="F174" s="9">
        <v>300</v>
      </c>
      <c r="G174" s="32">
        <v>12302.6</v>
      </c>
      <c r="H174" s="24">
        <v>12302.6</v>
      </c>
    </row>
    <row r="175" spans="1:8" ht="31.5">
      <c r="A175" s="8" t="s">
        <v>77</v>
      </c>
      <c r="B175" s="9">
        <v>902</v>
      </c>
      <c r="C175" s="2" t="s">
        <v>67</v>
      </c>
      <c r="D175" s="2" t="s">
        <v>65</v>
      </c>
      <c r="E175" s="9"/>
      <c r="F175" s="9"/>
      <c r="G175" s="32">
        <f>G176</f>
        <v>2912</v>
      </c>
      <c r="H175" s="24">
        <f>H176</f>
        <v>2912</v>
      </c>
    </row>
    <row r="176" spans="1:8" ht="47.25">
      <c r="A176" s="8" t="s">
        <v>13</v>
      </c>
      <c r="B176" s="9">
        <v>902</v>
      </c>
      <c r="C176" s="2" t="s">
        <v>67</v>
      </c>
      <c r="D176" s="2" t="s">
        <v>65</v>
      </c>
      <c r="E176" s="9"/>
      <c r="F176" s="9"/>
      <c r="G176" s="32">
        <f>G177</f>
        <v>2912</v>
      </c>
      <c r="H176" s="24">
        <f>H177</f>
        <v>2912</v>
      </c>
    </row>
    <row r="177" spans="1:8" ht="187.5" customHeight="1">
      <c r="A177" s="8" t="s">
        <v>127</v>
      </c>
      <c r="B177" s="9">
        <v>902</v>
      </c>
      <c r="C177" s="2" t="s">
        <v>67</v>
      </c>
      <c r="D177" s="2" t="s">
        <v>65</v>
      </c>
      <c r="E177" s="9" t="s">
        <v>78</v>
      </c>
      <c r="F177" s="9"/>
      <c r="G177" s="32">
        <f>G178+G179</f>
        <v>2912</v>
      </c>
      <c r="H177" s="24">
        <f>H178+H179</f>
        <v>2912</v>
      </c>
    </row>
    <row r="178" spans="1:8" ht="94.5">
      <c r="A178" s="8" t="s">
        <v>3</v>
      </c>
      <c r="B178" s="9">
        <v>902</v>
      </c>
      <c r="C178" s="2" t="s">
        <v>67</v>
      </c>
      <c r="D178" s="2" t="s">
        <v>65</v>
      </c>
      <c r="E178" s="9" t="s">
        <v>78</v>
      </c>
      <c r="F178" s="9">
        <v>100</v>
      </c>
      <c r="G178" s="32">
        <v>2602.2</v>
      </c>
      <c r="H178" s="24">
        <v>2602.2</v>
      </c>
    </row>
    <row r="179" spans="1:8" ht="49.5" customHeight="1">
      <c r="A179" s="8" t="s">
        <v>14</v>
      </c>
      <c r="B179" s="9">
        <v>902</v>
      </c>
      <c r="C179" s="2" t="s">
        <v>67</v>
      </c>
      <c r="D179" s="2" t="s">
        <v>65</v>
      </c>
      <c r="E179" s="9" t="s">
        <v>78</v>
      </c>
      <c r="F179" s="9">
        <v>200</v>
      </c>
      <c r="G179" s="32">
        <v>309.8</v>
      </c>
      <c r="H179" s="24">
        <v>309.8</v>
      </c>
    </row>
    <row r="180" spans="1:8" ht="21" customHeight="1">
      <c r="A180" s="8" t="s">
        <v>43</v>
      </c>
      <c r="B180" s="9">
        <v>902</v>
      </c>
      <c r="C180" s="2">
        <v>11</v>
      </c>
      <c r="D180" s="2"/>
      <c r="E180" s="9"/>
      <c r="F180" s="9"/>
      <c r="G180" s="32">
        <f>G181+G189</f>
        <v>8246.7</v>
      </c>
      <c r="H180" s="24">
        <f>H181+H189</f>
        <v>7956.8</v>
      </c>
    </row>
    <row r="181" spans="1:8" ht="15.75">
      <c r="A181" s="8" t="s">
        <v>129</v>
      </c>
      <c r="B181" s="9">
        <v>902</v>
      </c>
      <c r="C181" s="2">
        <v>11</v>
      </c>
      <c r="D181" s="2" t="s">
        <v>61</v>
      </c>
      <c r="E181" s="9"/>
      <c r="F181" s="9"/>
      <c r="G181" s="32">
        <f>G182+G187</f>
        <v>5200</v>
      </c>
      <c r="H181" s="24">
        <f>H182+H187</f>
        <v>5000</v>
      </c>
    </row>
    <row r="182" spans="1:8" ht="60.75" customHeight="1">
      <c r="A182" s="8" t="s">
        <v>182</v>
      </c>
      <c r="B182" s="9">
        <v>902</v>
      </c>
      <c r="C182" s="2" t="s">
        <v>73</v>
      </c>
      <c r="D182" s="2" t="s">
        <v>61</v>
      </c>
      <c r="E182" s="9" t="s">
        <v>130</v>
      </c>
      <c r="F182" s="9"/>
      <c r="G182" s="32">
        <f>G183+G184+G185+G186</f>
        <v>5200</v>
      </c>
      <c r="H182" s="24">
        <f>H183+H184+H185+H186</f>
        <v>5000</v>
      </c>
    </row>
    <row r="183" spans="1:8" ht="31.5" hidden="1">
      <c r="A183" s="8" t="s">
        <v>44</v>
      </c>
      <c r="B183" s="9">
        <v>902</v>
      </c>
      <c r="C183" s="2" t="s">
        <v>73</v>
      </c>
      <c r="D183" s="2" t="s">
        <v>61</v>
      </c>
      <c r="E183" s="9" t="s">
        <v>130</v>
      </c>
      <c r="F183" s="9">
        <v>100</v>
      </c>
      <c r="G183" s="32">
        <v>0</v>
      </c>
      <c r="H183" s="24">
        <v>0</v>
      </c>
    </row>
    <row r="184" spans="1:8" ht="31.5" hidden="1">
      <c r="A184" s="8" t="s">
        <v>44</v>
      </c>
      <c r="B184" s="9">
        <v>902</v>
      </c>
      <c r="C184" s="2">
        <v>11</v>
      </c>
      <c r="D184" s="2" t="s">
        <v>61</v>
      </c>
      <c r="E184" s="9" t="s">
        <v>130</v>
      </c>
      <c r="F184" s="9">
        <v>200</v>
      </c>
      <c r="G184" s="32">
        <v>0</v>
      </c>
      <c r="H184" s="24">
        <v>0</v>
      </c>
    </row>
    <row r="185" spans="1:8" ht="31.5" hidden="1">
      <c r="A185" s="8" t="s">
        <v>7</v>
      </c>
      <c r="B185" s="9">
        <v>902</v>
      </c>
      <c r="C185" s="2" t="s">
        <v>73</v>
      </c>
      <c r="D185" s="2" t="s">
        <v>61</v>
      </c>
      <c r="E185" s="9" t="s">
        <v>130</v>
      </c>
      <c r="F185" s="9">
        <v>300</v>
      </c>
      <c r="G185" s="32">
        <v>0</v>
      </c>
      <c r="H185" s="24">
        <v>0</v>
      </c>
    </row>
    <row r="186" spans="1:8" ht="46.5" customHeight="1">
      <c r="A186" s="8" t="s">
        <v>36</v>
      </c>
      <c r="B186" s="9">
        <v>902</v>
      </c>
      <c r="C186" s="2" t="s">
        <v>73</v>
      </c>
      <c r="D186" s="2" t="s">
        <v>61</v>
      </c>
      <c r="E186" s="9" t="s">
        <v>130</v>
      </c>
      <c r="F186" s="9">
        <v>600</v>
      </c>
      <c r="G186" s="32">
        <v>5200</v>
      </c>
      <c r="H186" s="24">
        <v>5000</v>
      </c>
    </row>
    <row r="187" spans="1:8" ht="63" hidden="1">
      <c r="A187" s="8" t="s">
        <v>179</v>
      </c>
      <c r="B187" s="2" t="s">
        <v>143</v>
      </c>
      <c r="C187" s="2" t="s">
        <v>73</v>
      </c>
      <c r="D187" s="2" t="s">
        <v>61</v>
      </c>
      <c r="E187" s="9" t="s">
        <v>80</v>
      </c>
      <c r="F187" s="47"/>
      <c r="G187" s="48">
        <f>G188</f>
        <v>0</v>
      </c>
      <c r="H187" s="25">
        <f>H188</f>
        <v>0</v>
      </c>
    </row>
    <row r="188" spans="1:8" ht="47.25" hidden="1">
      <c r="A188" s="8" t="s">
        <v>14</v>
      </c>
      <c r="B188" s="2" t="s">
        <v>143</v>
      </c>
      <c r="C188" s="2" t="s">
        <v>73</v>
      </c>
      <c r="D188" s="2" t="s">
        <v>61</v>
      </c>
      <c r="E188" s="9" t="s">
        <v>80</v>
      </c>
      <c r="F188" s="49">
        <v>200</v>
      </c>
      <c r="G188" s="48">
        <v>0</v>
      </c>
      <c r="H188" s="25">
        <v>0</v>
      </c>
    </row>
    <row r="189" spans="1:8" ht="18" customHeight="1">
      <c r="A189" s="8" t="s">
        <v>45</v>
      </c>
      <c r="B189" s="9">
        <v>902</v>
      </c>
      <c r="C189" s="2">
        <v>11</v>
      </c>
      <c r="D189" s="2" t="s">
        <v>62</v>
      </c>
      <c r="E189" s="9"/>
      <c r="F189" s="9"/>
      <c r="G189" s="32">
        <f>G190</f>
        <v>3046.7000000000003</v>
      </c>
      <c r="H189" s="24">
        <f>H190</f>
        <v>2956.8</v>
      </c>
    </row>
    <row r="190" spans="1:8" ht="63">
      <c r="A190" s="8" t="s">
        <v>182</v>
      </c>
      <c r="B190" s="9">
        <v>902</v>
      </c>
      <c r="C190" s="2">
        <v>11</v>
      </c>
      <c r="D190" s="2" t="s">
        <v>62</v>
      </c>
      <c r="E190" s="9" t="s">
        <v>130</v>
      </c>
      <c r="F190" s="9"/>
      <c r="G190" s="32">
        <f>G191+G192+G193+G194</f>
        <v>3046.7000000000003</v>
      </c>
      <c r="H190" s="24">
        <f>H191+H192+H193+H194</f>
        <v>2956.8</v>
      </c>
    </row>
    <row r="191" spans="1:8" ht="94.5">
      <c r="A191" s="8" t="s">
        <v>3</v>
      </c>
      <c r="B191" s="9">
        <v>902</v>
      </c>
      <c r="C191" s="2" t="s">
        <v>73</v>
      </c>
      <c r="D191" s="2" t="s">
        <v>62</v>
      </c>
      <c r="E191" s="9" t="s">
        <v>130</v>
      </c>
      <c r="F191" s="9">
        <v>100</v>
      </c>
      <c r="G191" s="32">
        <v>2650.3</v>
      </c>
      <c r="H191" s="24">
        <v>2624</v>
      </c>
    </row>
    <row r="192" spans="1:8" ht="46.5" customHeight="1">
      <c r="A192" s="8" t="s">
        <v>14</v>
      </c>
      <c r="B192" s="9">
        <v>902</v>
      </c>
      <c r="C192" s="2">
        <v>11</v>
      </c>
      <c r="D192" s="2" t="s">
        <v>62</v>
      </c>
      <c r="E192" s="9" t="s">
        <v>130</v>
      </c>
      <c r="F192" s="9">
        <v>200</v>
      </c>
      <c r="G192" s="32">
        <v>380.9</v>
      </c>
      <c r="H192" s="24">
        <v>317.3</v>
      </c>
    </row>
    <row r="193" spans="1:8" ht="0.75" customHeight="1" hidden="1">
      <c r="A193" s="8" t="s">
        <v>264</v>
      </c>
      <c r="B193" s="9">
        <v>902</v>
      </c>
      <c r="C193" s="2" t="s">
        <v>73</v>
      </c>
      <c r="D193" s="2" t="s">
        <v>62</v>
      </c>
      <c r="E193" s="9" t="s">
        <v>130</v>
      </c>
      <c r="F193" s="9">
        <v>200</v>
      </c>
      <c r="G193" s="32">
        <v>0</v>
      </c>
      <c r="H193" s="24">
        <v>0</v>
      </c>
    </row>
    <row r="194" spans="1:8" ht="19.5" customHeight="1">
      <c r="A194" s="8" t="s">
        <v>8</v>
      </c>
      <c r="B194" s="9">
        <v>902</v>
      </c>
      <c r="C194" s="2" t="s">
        <v>73</v>
      </c>
      <c r="D194" s="2" t="s">
        <v>62</v>
      </c>
      <c r="E194" s="9" t="s">
        <v>130</v>
      </c>
      <c r="F194" s="9">
        <v>800</v>
      </c>
      <c r="G194" s="32">
        <v>15.5</v>
      </c>
      <c r="H194" s="24">
        <v>15.5</v>
      </c>
    </row>
    <row r="195" spans="1:8" ht="31.5">
      <c r="A195" s="8" t="s">
        <v>47</v>
      </c>
      <c r="B195" s="9">
        <v>902</v>
      </c>
      <c r="C195" s="2">
        <v>13</v>
      </c>
      <c r="D195" s="2"/>
      <c r="E195" s="9"/>
      <c r="F195" s="9"/>
      <c r="G195" s="32">
        <f aca="true" t="shared" si="4" ref="G195:H198">G196</f>
        <v>2300</v>
      </c>
      <c r="H195" s="24">
        <f t="shared" si="4"/>
        <v>2300</v>
      </c>
    </row>
    <row r="196" spans="1:8" ht="31.5">
      <c r="A196" s="15" t="s">
        <v>48</v>
      </c>
      <c r="B196" s="9">
        <v>902</v>
      </c>
      <c r="C196" s="2">
        <v>13</v>
      </c>
      <c r="D196" s="2" t="s">
        <v>61</v>
      </c>
      <c r="E196" s="9"/>
      <c r="F196" s="9"/>
      <c r="G196" s="32">
        <f t="shared" si="4"/>
        <v>2300</v>
      </c>
      <c r="H196" s="24">
        <f t="shared" si="4"/>
        <v>2300</v>
      </c>
    </row>
    <row r="197" spans="1:8" ht="47.25">
      <c r="A197" s="8" t="s">
        <v>13</v>
      </c>
      <c r="B197" s="9">
        <v>902</v>
      </c>
      <c r="C197" s="2">
        <v>13</v>
      </c>
      <c r="D197" s="2" t="s">
        <v>61</v>
      </c>
      <c r="E197" s="9" t="s">
        <v>91</v>
      </c>
      <c r="F197" s="9"/>
      <c r="G197" s="32">
        <f t="shared" si="4"/>
        <v>2300</v>
      </c>
      <c r="H197" s="24">
        <f t="shared" si="4"/>
        <v>2300</v>
      </c>
    </row>
    <row r="198" spans="1:8" ht="31.5">
      <c r="A198" s="8" t="s">
        <v>49</v>
      </c>
      <c r="B198" s="9">
        <v>902</v>
      </c>
      <c r="C198" s="2">
        <v>13</v>
      </c>
      <c r="D198" s="2" t="s">
        <v>61</v>
      </c>
      <c r="E198" s="9" t="s">
        <v>81</v>
      </c>
      <c r="F198" s="9"/>
      <c r="G198" s="32">
        <f t="shared" si="4"/>
        <v>2300</v>
      </c>
      <c r="H198" s="24">
        <f t="shared" si="4"/>
        <v>2300</v>
      </c>
    </row>
    <row r="199" spans="1:8" ht="31.5">
      <c r="A199" s="8" t="s">
        <v>50</v>
      </c>
      <c r="B199" s="9">
        <v>902</v>
      </c>
      <c r="C199" s="2">
        <v>13</v>
      </c>
      <c r="D199" s="2" t="s">
        <v>61</v>
      </c>
      <c r="E199" s="9" t="s">
        <v>81</v>
      </c>
      <c r="F199" s="9">
        <v>700</v>
      </c>
      <c r="G199" s="32">
        <v>2300</v>
      </c>
      <c r="H199" s="24">
        <v>2300</v>
      </c>
    </row>
    <row r="200" spans="1:8" ht="51" customHeight="1">
      <c r="A200" s="8" t="s">
        <v>135</v>
      </c>
      <c r="B200" s="9">
        <v>912</v>
      </c>
      <c r="C200" s="2"/>
      <c r="D200" s="2"/>
      <c r="E200" s="9"/>
      <c r="F200" s="9"/>
      <c r="G200" s="32">
        <f>G205+G215+G233+G244+G201</f>
        <v>21880.9</v>
      </c>
      <c r="H200" s="24">
        <f>H205+H215+H233+H244+H201</f>
        <v>21859.9</v>
      </c>
    </row>
    <row r="201" spans="1:8" ht="19.5" customHeight="1">
      <c r="A201" s="8" t="s">
        <v>23</v>
      </c>
      <c r="B201" s="9">
        <v>912</v>
      </c>
      <c r="C201" s="2" t="s">
        <v>63</v>
      </c>
      <c r="D201" s="2"/>
      <c r="E201" s="9"/>
      <c r="F201" s="9"/>
      <c r="G201" s="32">
        <f>G203</f>
        <v>30</v>
      </c>
      <c r="H201" s="24">
        <f>H203</f>
        <v>30</v>
      </c>
    </row>
    <row r="202" spans="1:8" ht="31.5">
      <c r="A202" s="8" t="s">
        <v>27</v>
      </c>
      <c r="B202" s="9">
        <v>912</v>
      </c>
      <c r="C202" s="2" t="s">
        <v>63</v>
      </c>
      <c r="D202" s="2" t="s">
        <v>69</v>
      </c>
      <c r="E202" s="9"/>
      <c r="F202" s="9"/>
      <c r="G202" s="32">
        <f>G203</f>
        <v>30</v>
      </c>
      <c r="H202" s="24">
        <f>H203</f>
        <v>30</v>
      </c>
    </row>
    <row r="203" spans="1:8" ht="47.25">
      <c r="A203" s="8" t="s">
        <v>183</v>
      </c>
      <c r="B203" s="9">
        <v>912</v>
      </c>
      <c r="C203" s="2" t="s">
        <v>99</v>
      </c>
      <c r="D203" s="2" t="s">
        <v>69</v>
      </c>
      <c r="E203" s="9" t="s">
        <v>100</v>
      </c>
      <c r="F203" s="9"/>
      <c r="G203" s="32">
        <f>G204</f>
        <v>30</v>
      </c>
      <c r="H203" s="24">
        <f>H204</f>
        <v>30</v>
      </c>
    </row>
    <row r="204" spans="1:8" ht="47.25">
      <c r="A204" s="8" t="s">
        <v>21</v>
      </c>
      <c r="B204" s="9">
        <v>912</v>
      </c>
      <c r="C204" s="2" t="s">
        <v>63</v>
      </c>
      <c r="D204" s="2">
        <v>12</v>
      </c>
      <c r="E204" s="9" t="s">
        <v>101</v>
      </c>
      <c r="F204" s="9">
        <v>200</v>
      </c>
      <c r="G204" s="32">
        <v>30</v>
      </c>
      <c r="H204" s="24">
        <v>30</v>
      </c>
    </row>
    <row r="205" spans="1:8" ht="15.75">
      <c r="A205" s="8" t="s">
        <v>142</v>
      </c>
      <c r="B205" s="9">
        <v>912</v>
      </c>
      <c r="C205" s="2" t="s">
        <v>70</v>
      </c>
      <c r="D205" s="2"/>
      <c r="E205" s="9"/>
      <c r="F205" s="9"/>
      <c r="G205" s="32">
        <f>G206+G209</f>
        <v>5905</v>
      </c>
      <c r="H205" s="24">
        <f>H206+H209</f>
        <v>5770</v>
      </c>
    </row>
    <row r="206" spans="1:8" ht="15.75">
      <c r="A206" s="8" t="s">
        <v>76</v>
      </c>
      <c r="B206" s="9">
        <v>912</v>
      </c>
      <c r="C206" s="2" t="s">
        <v>70</v>
      </c>
      <c r="D206" s="2" t="s">
        <v>58</v>
      </c>
      <c r="E206" s="9"/>
      <c r="F206" s="9"/>
      <c r="G206" s="32">
        <f>G207</f>
        <v>5500</v>
      </c>
      <c r="H206" s="24">
        <f>H207</f>
        <v>5500</v>
      </c>
    </row>
    <row r="207" spans="1:8" ht="57" customHeight="1">
      <c r="A207" s="8" t="s">
        <v>184</v>
      </c>
      <c r="B207" s="9">
        <v>912</v>
      </c>
      <c r="C207" s="2" t="s">
        <v>70</v>
      </c>
      <c r="D207" s="2" t="s">
        <v>58</v>
      </c>
      <c r="E207" s="9" t="s">
        <v>111</v>
      </c>
      <c r="F207" s="9"/>
      <c r="G207" s="32">
        <f>G208</f>
        <v>5500</v>
      </c>
      <c r="H207" s="24">
        <f>H208</f>
        <v>5500</v>
      </c>
    </row>
    <row r="208" spans="1:8" ht="47.25">
      <c r="A208" s="8" t="s">
        <v>36</v>
      </c>
      <c r="B208" s="9">
        <v>912</v>
      </c>
      <c r="C208" s="2" t="s">
        <v>70</v>
      </c>
      <c r="D208" s="2" t="s">
        <v>58</v>
      </c>
      <c r="E208" s="9" t="s">
        <v>111</v>
      </c>
      <c r="F208" s="9">
        <v>600</v>
      </c>
      <c r="G208" s="32">
        <v>5500</v>
      </c>
      <c r="H208" s="24">
        <v>5500</v>
      </c>
    </row>
    <row r="209" spans="1:8" ht="31.5">
      <c r="A209" s="8" t="s">
        <v>249</v>
      </c>
      <c r="B209" s="9">
        <v>912</v>
      </c>
      <c r="C209" s="2" t="s">
        <v>70</v>
      </c>
      <c r="D209" s="2" t="s">
        <v>70</v>
      </c>
      <c r="E209" s="9"/>
      <c r="F209" s="9"/>
      <c r="G209" s="32">
        <f>G210+G213</f>
        <v>405</v>
      </c>
      <c r="H209" s="24">
        <f>H210+H213</f>
        <v>270</v>
      </c>
    </row>
    <row r="210" spans="1:8" ht="47.25">
      <c r="A210" s="8" t="s">
        <v>185</v>
      </c>
      <c r="B210" s="9">
        <v>912</v>
      </c>
      <c r="C210" s="2" t="s">
        <v>70</v>
      </c>
      <c r="D210" s="2" t="s">
        <v>70</v>
      </c>
      <c r="E210" s="9" t="s">
        <v>118</v>
      </c>
      <c r="F210" s="9"/>
      <c r="G210" s="32">
        <f>G211+G212</f>
        <v>355</v>
      </c>
      <c r="H210" s="24">
        <f>H211+H212</f>
        <v>240</v>
      </c>
    </row>
    <row r="211" spans="1:8" ht="47.25">
      <c r="A211" s="8" t="s">
        <v>14</v>
      </c>
      <c r="B211" s="9">
        <v>912</v>
      </c>
      <c r="C211" s="2" t="s">
        <v>70</v>
      </c>
      <c r="D211" s="2" t="s">
        <v>70</v>
      </c>
      <c r="E211" s="9" t="s">
        <v>118</v>
      </c>
      <c r="F211" s="9">
        <v>200</v>
      </c>
      <c r="G211" s="32">
        <v>255</v>
      </c>
      <c r="H211" s="24">
        <v>165</v>
      </c>
    </row>
    <row r="212" spans="1:8" ht="31.5">
      <c r="A212" s="8" t="s">
        <v>7</v>
      </c>
      <c r="B212" s="9">
        <v>912</v>
      </c>
      <c r="C212" s="2" t="s">
        <v>70</v>
      </c>
      <c r="D212" s="2" t="s">
        <v>70</v>
      </c>
      <c r="E212" s="9" t="s">
        <v>118</v>
      </c>
      <c r="F212" s="9">
        <v>300</v>
      </c>
      <c r="G212" s="32">
        <v>100</v>
      </c>
      <c r="H212" s="24">
        <v>75</v>
      </c>
    </row>
    <row r="213" spans="1:8" ht="63">
      <c r="A213" s="8" t="s">
        <v>186</v>
      </c>
      <c r="B213" s="9">
        <v>912</v>
      </c>
      <c r="C213" s="2" t="s">
        <v>70</v>
      </c>
      <c r="D213" s="2" t="s">
        <v>70</v>
      </c>
      <c r="E213" s="9" t="s">
        <v>119</v>
      </c>
      <c r="F213" s="9"/>
      <c r="G213" s="32">
        <f>G214</f>
        <v>50</v>
      </c>
      <c r="H213" s="24">
        <f>H214</f>
        <v>30</v>
      </c>
    </row>
    <row r="214" spans="1:8" ht="52.5" customHeight="1">
      <c r="A214" s="8" t="s">
        <v>14</v>
      </c>
      <c r="B214" s="9">
        <v>912</v>
      </c>
      <c r="C214" s="2" t="s">
        <v>70</v>
      </c>
      <c r="D214" s="2" t="s">
        <v>70</v>
      </c>
      <c r="E214" s="9" t="s">
        <v>119</v>
      </c>
      <c r="F214" s="9">
        <v>200</v>
      </c>
      <c r="G214" s="32">
        <v>50</v>
      </c>
      <c r="H214" s="24">
        <v>30</v>
      </c>
    </row>
    <row r="215" spans="1:8" ht="15.75">
      <c r="A215" s="28" t="s">
        <v>137</v>
      </c>
      <c r="B215" s="27">
        <v>912</v>
      </c>
      <c r="C215" s="26" t="s">
        <v>74</v>
      </c>
      <c r="D215" s="26"/>
      <c r="E215" s="27"/>
      <c r="F215" s="27"/>
      <c r="G215" s="36">
        <f>G216+G224</f>
        <v>13019</v>
      </c>
      <c r="H215" s="29">
        <f>H216+H224</f>
        <v>13133</v>
      </c>
    </row>
    <row r="216" spans="1:8" ht="15.75">
      <c r="A216" s="28" t="s">
        <v>136</v>
      </c>
      <c r="B216" s="27">
        <v>912</v>
      </c>
      <c r="C216" s="26" t="s">
        <v>74</v>
      </c>
      <c r="D216" s="26" t="s">
        <v>61</v>
      </c>
      <c r="E216" s="27"/>
      <c r="F216" s="27"/>
      <c r="G216" s="36">
        <f>G217</f>
        <v>7221</v>
      </c>
      <c r="H216" s="29">
        <f>H217</f>
        <v>7340</v>
      </c>
    </row>
    <row r="217" spans="1:8" ht="48" customHeight="1">
      <c r="A217" s="22" t="s">
        <v>187</v>
      </c>
      <c r="B217" s="27">
        <v>912</v>
      </c>
      <c r="C217" s="26" t="s">
        <v>74</v>
      </c>
      <c r="D217" s="26" t="s">
        <v>61</v>
      </c>
      <c r="E217" s="27" t="s">
        <v>122</v>
      </c>
      <c r="F217" s="27"/>
      <c r="G217" s="36">
        <f>SUM(G218:G223)</f>
        <v>7221</v>
      </c>
      <c r="H217" s="29">
        <f>SUM(H218:H223)</f>
        <v>7340</v>
      </c>
    </row>
    <row r="218" spans="1:8" ht="111" customHeight="1">
      <c r="A218" s="8" t="s">
        <v>250</v>
      </c>
      <c r="B218" s="9">
        <v>912</v>
      </c>
      <c r="C218" s="2" t="s">
        <v>74</v>
      </c>
      <c r="D218" s="2" t="s">
        <v>61</v>
      </c>
      <c r="E218" s="9" t="s">
        <v>122</v>
      </c>
      <c r="F218" s="9">
        <v>100</v>
      </c>
      <c r="G218" s="32">
        <v>1929</v>
      </c>
      <c r="H218" s="24">
        <f>1312+658</f>
        <v>1970</v>
      </c>
    </row>
    <row r="219" spans="1:8" ht="128.25" customHeight="1" hidden="1">
      <c r="A219" s="8" t="s">
        <v>251</v>
      </c>
      <c r="B219" s="9">
        <v>912</v>
      </c>
      <c r="C219" s="2" t="s">
        <v>74</v>
      </c>
      <c r="D219" s="2" t="s">
        <v>61</v>
      </c>
      <c r="E219" s="9" t="s">
        <v>122</v>
      </c>
      <c r="F219" s="9">
        <v>100</v>
      </c>
      <c r="G219" s="32"/>
      <c r="H219" s="24"/>
    </row>
    <row r="220" spans="1:8" ht="64.5" customHeight="1">
      <c r="A220" s="8" t="s">
        <v>241</v>
      </c>
      <c r="B220" s="9">
        <v>912</v>
      </c>
      <c r="C220" s="2" t="s">
        <v>74</v>
      </c>
      <c r="D220" s="2" t="s">
        <v>61</v>
      </c>
      <c r="E220" s="9" t="s">
        <v>122</v>
      </c>
      <c r="F220" s="9">
        <v>200</v>
      </c>
      <c r="G220" s="32">
        <v>292</v>
      </c>
      <c r="H220" s="24">
        <f>132+238</f>
        <v>370</v>
      </c>
    </row>
    <row r="221" spans="1:8" ht="1.5" customHeight="1" hidden="1">
      <c r="A221" s="8" t="s">
        <v>252</v>
      </c>
      <c r="B221" s="9">
        <v>912</v>
      </c>
      <c r="C221" s="2" t="s">
        <v>74</v>
      </c>
      <c r="D221" s="2" t="s">
        <v>61</v>
      </c>
      <c r="E221" s="9" t="s">
        <v>122</v>
      </c>
      <c r="F221" s="9">
        <v>200</v>
      </c>
      <c r="G221" s="32"/>
      <c r="H221" s="24"/>
    </row>
    <row r="222" spans="1:8" ht="48.75" customHeight="1">
      <c r="A222" s="8" t="s">
        <v>162</v>
      </c>
      <c r="B222" s="9">
        <v>912</v>
      </c>
      <c r="C222" s="2" t="s">
        <v>74</v>
      </c>
      <c r="D222" s="2" t="s">
        <v>61</v>
      </c>
      <c r="E222" s="9" t="s">
        <v>122</v>
      </c>
      <c r="F222" s="9">
        <v>600</v>
      </c>
      <c r="G222" s="32">
        <v>5000</v>
      </c>
      <c r="H222" s="24">
        <v>5000</v>
      </c>
    </row>
    <row r="223" spans="1:8" ht="1.5" customHeight="1" hidden="1">
      <c r="A223" s="8" t="s">
        <v>188</v>
      </c>
      <c r="B223" s="9">
        <v>912</v>
      </c>
      <c r="C223" s="2" t="s">
        <v>74</v>
      </c>
      <c r="D223" s="2" t="s">
        <v>61</v>
      </c>
      <c r="E223" s="9" t="s">
        <v>122</v>
      </c>
      <c r="F223" s="9">
        <v>600</v>
      </c>
      <c r="G223" s="32"/>
      <c r="H223" s="24"/>
    </row>
    <row r="224" spans="1:8" ht="31.5">
      <c r="A224" s="8" t="s">
        <v>37</v>
      </c>
      <c r="B224" s="9">
        <v>912</v>
      </c>
      <c r="C224" s="2" t="s">
        <v>74</v>
      </c>
      <c r="D224" s="2" t="s">
        <v>63</v>
      </c>
      <c r="E224" s="9"/>
      <c r="F224" s="9"/>
      <c r="G224" s="32">
        <f>G225+G229</f>
        <v>5798</v>
      </c>
      <c r="H224" s="24">
        <f>H225+H229</f>
        <v>5793</v>
      </c>
    </row>
    <row r="225" spans="1:8" ht="50.25" customHeight="1">
      <c r="A225" s="8" t="s">
        <v>189</v>
      </c>
      <c r="B225" s="9">
        <v>912</v>
      </c>
      <c r="C225" s="2" t="s">
        <v>74</v>
      </c>
      <c r="D225" s="2" t="s">
        <v>63</v>
      </c>
      <c r="E225" s="9" t="s">
        <v>122</v>
      </c>
      <c r="F225" s="9"/>
      <c r="G225" s="32">
        <f>SUM(G226:G228)</f>
        <v>4695</v>
      </c>
      <c r="H225" s="24">
        <f>SUM(H226:H228)</f>
        <v>4690</v>
      </c>
    </row>
    <row r="226" spans="1:8" ht="94.5" customHeight="1">
      <c r="A226" s="8" t="s">
        <v>3</v>
      </c>
      <c r="B226" s="9">
        <v>912</v>
      </c>
      <c r="C226" s="2" t="s">
        <v>74</v>
      </c>
      <c r="D226" s="2" t="s">
        <v>63</v>
      </c>
      <c r="E226" s="9" t="s">
        <v>122</v>
      </c>
      <c r="F226" s="9">
        <v>100</v>
      </c>
      <c r="G226" s="32">
        <v>4450</v>
      </c>
      <c r="H226" s="24">
        <v>4445</v>
      </c>
    </row>
    <row r="227" spans="1:8" ht="47.25">
      <c r="A227" s="8" t="s">
        <v>14</v>
      </c>
      <c r="B227" s="9">
        <v>912</v>
      </c>
      <c r="C227" s="2" t="s">
        <v>74</v>
      </c>
      <c r="D227" s="2" t="s">
        <v>63</v>
      </c>
      <c r="E227" s="9" t="s">
        <v>122</v>
      </c>
      <c r="F227" s="9">
        <v>200</v>
      </c>
      <c r="G227" s="32">
        <v>243</v>
      </c>
      <c r="H227" s="24">
        <v>243</v>
      </c>
    </row>
    <row r="228" spans="1:8" ht="47.25">
      <c r="A228" s="8" t="s">
        <v>75</v>
      </c>
      <c r="B228" s="9">
        <v>912</v>
      </c>
      <c r="C228" s="2" t="s">
        <v>74</v>
      </c>
      <c r="D228" s="2" t="s">
        <v>63</v>
      </c>
      <c r="E228" s="9" t="s">
        <v>122</v>
      </c>
      <c r="F228" s="9">
        <v>800</v>
      </c>
      <c r="G228" s="32">
        <v>2</v>
      </c>
      <c r="H228" s="24">
        <v>2</v>
      </c>
    </row>
    <row r="229" spans="1:8" ht="47.25">
      <c r="A229" s="8" t="s">
        <v>13</v>
      </c>
      <c r="B229" s="9">
        <v>912</v>
      </c>
      <c r="C229" s="2" t="s">
        <v>74</v>
      </c>
      <c r="D229" s="2" t="s">
        <v>63</v>
      </c>
      <c r="E229" s="9" t="s">
        <v>78</v>
      </c>
      <c r="F229" s="9"/>
      <c r="G229" s="32">
        <f>G230+G231+G232</f>
        <v>1103</v>
      </c>
      <c r="H229" s="24">
        <f>H230+H231+H232</f>
        <v>1103</v>
      </c>
    </row>
    <row r="230" spans="1:8" ht="94.5">
      <c r="A230" s="8" t="s">
        <v>3</v>
      </c>
      <c r="B230" s="9">
        <v>912</v>
      </c>
      <c r="C230" s="2" t="s">
        <v>74</v>
      </c>
      <c r="D230" s="2" t="s">
        <v>63</v>
      </c>
      <c r="E230" s="9" t="s">
        <v>78</v>
      </c>
      <c r="F230" s="9">
        <v>100</v>
      </c>
      <c r="G230" s="32">
        <v>917</v>
      </c>
      <c r="H230" s="24">
        <v>917</v>
      </c>
    </row>
    <row r="231" spans="1:8" ht="31.5">
      <c r="A231" s="8" t="s">
        <v>6</v>
      </c>
      <c r="B231" s="9">
        <v>912</v>
      </c>
      <c r="C231" s="2" t="s">
        <v>74</v>
      </c>
      <c r="D231" s="2" t="s">
        <v>63</v>
      </c>
      <c r="E231" s="9" t="s">
        <v>78</v>
      </c>
      <c r="F231" s="9">
        <v>200</v>
      </c>
      <c r="G231" s="32">
        <v>185</v>
      </c>
      <c r="H231" s="24">
        <v>185</v>
      </c>
    </row>
    <row r="232" spans="1:8" ht="47.25">
      <c r="A232" s="8" t="s">
        <v>75</v>
      </c>
      <c r="B232" s="9">
        <v>912</v>
      </c>
      <c r="C232" s="2" t="s">
        <v>74</v>
      </c>
      <c r="D232" s="2" t="s">
        <v>63</v>
      </c>
      <c r="E232" s="9" t="s">
        <v>78</v>
      </c>
      <c r="F232" s="9">
        <v>800</v>
      </c>
      <c r="G232" s="32">
        <v>1</v>
      </c>
      <c r="H232" s="24">
        <v>1</v>
      </c>
    </row>
    <row r="233" spans="1:8" ht="15.75">
      <c r="A233" s="8" t="s">
        <v>38</v>
      </c>
      <c r="B233" s="9">
        <v>912</v>
      </c>
      <c r="C233" s="2">
        <v>10</v>
      </c>
      <c r="D233" s="2"/>
      <c r="E233" s="9"/>
      <c r="F233" s="9"/>
      <c r="G233" s="32">
        <f>G234+G238</f>
        <v>1126.9</v>
      </c>
      <c r="H233" s="24">
        <f>H234+H238</f>
        <v>1126.9</v>
      </c>
    </row>
    <row r="234" spans="1:8" ht="15.75">
      <c r="A234" s="8" t="s">
        <v>40</v>
      </c>
      <c r="B234" s="9">
        <v>912</v>
      </c>
      <c r="C234" s="2">
        <v>10</v>
      </c>
      <c r="D234" s="2" t="s">
        <v>58</v>
      </c>
      <c r="E234" s="9"/>
      <c r="F234" s="9"/>
      <c r="G234" s="32">
        <f aca="true" t="shared" si="5" ref="G234:H236">G235</f>
        <v>626.9</v>
      </c>
      <c r="H234" s="24">
        <f t="shared" si="5"/>
        <v>626.9</v>
      </c>
    </row>
    <row r="235" spans="1:8" ht="47.25">
      <c r="A235" s="8" t="s">
        <v>190</v>
      </c>
      <c r="B235" s="9">
        <v>912</v>
      </c>
      <c r="C235" s="2">
        <v>10</v>
      </c>
      <c r="D235" s="2" t="s">
        <v>58</v>
      </c>
      <c r="E235" s="9" t="s">
        <v>122</v>
      </c>
      <c r="F235" s="9"/>
      <c r="G235" s="32">
        <f t="shared" si="5"/>
        <v>626.9</v>
      </c>
      <c r="H235" s="24">
        <f t="shared" si="5"/>
        <v>626.9</v>
      </c>
    </row>
    <row r="236" spans="1:8" ht="141.75">
      <c r="A236" s="12" t="s">
        <v>124</v>
      </c>
      <c r="B236" s="13">
        <v>912</v>
      </c>
      <c r="C236" s="2" t="s">
        <v>123</v>
      </c>
      <c r="D236" s="2" t="s">
        <v>58</v>
      </c>
      <c r="E236" s="9" t="s">
        <v>122</v>
      </c>
      <c r="F236" s="9"/>
      <c r="G236" s="32">
        <f t="shared" si="5"/>
        <v>626.9</v>
      </c>
      <c r="H236" s="24">
        <f t="shared" si="5"/>
        <v>626.9</v>
      </c>
    </row>
    <row r="237" spans="1:8" ht="31.5">
      <c r="A237" s="8" t="s">
        <v>7</v>
      </c>
      <c r="B237" s="9">
        <v>912</v>
      </c>
      <c r="C237" s="2">
        <v>10</v>
      </c>
      <c r="D237" s="2" t="s">
        <v>58</v>
      </c>
      <c r="E237" s="9" t="s">
        <v>122</v>
      </c>
      <c r="F237" s="9">
        <v>300</v>
      </c>
      <c r="G237" s="32">
        <v>626.9</v>
      </c>
      <c r="H237" s="24">
        <v>626.9</v>
      </c>
    </row>
    <row r="238" spans="1:8" ht="15.75">
      <c r="A238" s="8" t="s">
        <v>42</v>
      </c>
      <c r="B238" s="9">
        <v>912</v>
      </c>
      <c r="C238" s="2" t="s">
        <v>67</v>
      </c>
      <c r="D238" s="2" t="s">
        <v>63</v>
      </c>
      <c r="E238" s="9"/>
      <c r="F238" s="9"/>
      <c r="G238" s="32">
        <f>G239</f>
        <v>500</v>
      </c>
      <c r="H238" s="24">
        <f>H239</f>
        <v>500</v>
      </c>
    </row>
    <row r="239" spans="1:8" ht="15.75">
      <c r="A239" s="8" t="s">
        <v>144</v>
      </c>
      <c r="B239" s="9">
        <v>912</v>
      </c>
      <c r="C239" s="2" t="s">
        <v>67</v>
      </c>
      <c r="D239" s="2" t="s">
        <v>63</v>
      </c>
      <c r="E239" s="9"/>
      <c r="F239" s="9"/>
      <c r="G239" s="32">
        <f>G240</f>
        <v>500</v>
      </c>
      <c r="H239" s="24">
        <f>H240</f>
        <v>500</v>
      </c>
    </row>
    <row r="240" spans="1:8" ht="47.25">
      <c r="A240" s="8" t="s">
        <v>191</v>
      </c>
      <c r="B240" s="9">
        <v>912</v>
      </c>
      <c r="C240" s="2">
        <v>10</v>
      </c>
      <c r="D240" s="2" t="s">
        <v>63</v>
      </c>
      <c r="E240" s="9" t="s">
        <v>126</v>
      </c>
      <c r="F240" s="9"/>
      <c r="G240" s="32">
        <f>G241+G242+G243</f>
        <v>500</v>
      </c>
      <c r="H240" s="24">
        <f>H241+H242+H243</f>
        <v>500</v>
      </c>
    </row>
    <row r="241" spans="1:8" ht="46.5" customHeight="1">
      <c r="A241" s="8" t="s">
        <v>146</v>
      </c>
      <c r="B241" s="9">
        <v>912</v>
      </c>
      <c r="C241" s="11">
        <v>10</v>
      </c>
      <c r="D241" s="2" t="s">
        <v>63</v>
      </c>
      <c r="E241" s="9" t="s">
        <v>126</v>
      </c>
      <c r="F241" s="9">
        <v>300</v>
      </c>
      <c r="G241" s="32">
        <v>500</v>
      </c>
      <c r="H241" s="24">
        <v>500</v>
      </c>
    </row>
    <row r="242" spans="1:8" ht="45.75" customHeight="1" hidden="1">
      <c r="A242" s="8" t="s">
        <v>145</v>
      </c>
      <c r="B242" s="2" t="s">
        <v>180</v>
      </c>
      <c r="C242" s="2" t="s">
        <v>67</v>
      </c>
      <c r="D242" s="2" t="s">
        <v>63</v>
      </c>
      <c r="E242" s="9" t="s">
        <v>126</v>
      </c>
      <c r="F242" s="16">
        <v>300</v>
      </c>
      <c r="G242" s="32">
        <v>0</v>
      </c>
      <c r="H242" s="24">
        <v>0</v>
      </c>
    </row>
    <row r="243" spans="1:8" ht="141.75" hidden="1">
      <c r="A243" s="8" t="s">
        <v>222</v>
      </c>
      <c r="B243" s="2" t="s">
        <v>180</v>
      </c>
      <c r="C243" s="2" t="s">
        <v>67</v>
      </c>
      <c r="D243" s="2" t="s">
        <v>63</v>
      </c>
      <c r="E243" s="9" t="s">
        <v>126</v>
      </c>
      <c r="F243" s="16" t="s">
        <v>220</v>
      </c>
      <c r="G243" s="32"/>
      <c r="H243" s="24"/>
    </row>
    <row r="244" spans="1:8" ht="15.75">
      <c r="A244" s="8" t="s">
        <v>46</v>
      </c>
      <c r="B244" s="9">
        <v>912</v>
      </c>
      <c r="C244" s="2">
        <v>12</v>
      </c>
      <c r="D244" s="2"/>
      <c r="E244" s="9"/>
      <c r="F244" s="9"/>
      <c r="G244" s="32">
        <f>G245</f>
        <v>1800</v>
      </c>
      <c r="H244" s="24">
        <f>H245</f>
        <v>1800</v>
      </c>
    </row>
    <row r="245" spans="1:8" ht="15.75">
      <c r="A245" s="8" t="s">
        <v>192</v>
      </c>
      <c r="B245" s="9">
        <v>912</v>
      </c>
      <c r="C245" s="2">
        <v>12</v>
      </c>
      <c r="D245" s="2" t="s">
        <v>62</v>
      </c>
      <c r="E245" s="9"/>
      <c r="F245" s="9"/>
      <c r="G245" s="32">
        <f>G246</f>
        <v>1800</v>
      </c>
      <c r="H245" s="24">
        <f>H246</f>
        <v>1800</v>
      </c>
    </row>
    <row r="246" spans="1:8" ht="47.25">
      <c r="A246" s="8" t="s">
        <v>193</v>
      </c>
      <c r="B246" s="9">
        <v>912</v>
      </c>
      <c r="C246" s="2">
        <v>12</v>
      </c>
      <c r="D246" s="2" t="s">
        <v>62</v>
      </c>
      <c r="E246" s="9" t="s">
        <v>122</v>
      </c>
      <c r="F246" s="9"/>
      <c r="G246" s="32">
        <f>G247+G248</f>
        <v>1800</v>
      </c>
      <c r="H246" s="24">
        <f>H247+H248</f>
        <v>1800</v>
      </c>
    </row>
    <row r="247" spans="1:8" ht="15.75">
      <c r="A247" s="8" t="s">
        <v>8</v>
      </c>
      <c r="B247" s="9">
        <v>912</v>
      </c>
      <c r="C247" s="2">
        <v>12</v>
      </c>
      <c r="D247" s="2" t="s">
        <v>62</v>
      </c>
      <c r="E247" s="9" t="s">
        <v>122</v>
      </c>
      <c r="F247" s="9">
        <v>800</v>
      </c>
      <c r="G247" s="32">
        <v>500</v>
      </c>
      <c r="H247" s="24">
        <v>500</v>
      </c>
    </row>
    <row r="248" spans="1:8" ht="129" customHeight="1">
      <c r="A248" s="8" t="s">
        <v>194</v>
      </c>
      <c r="B248" s="9">
        <v>912</v>
      </c>
      <c r="C248" s="2" t="s">
        <v>69</v>
      </c>
      <c r="D248" s="2" t="s">
        <v>62</v>
      </c>
      <c r="E248" s="9" t="s">
        <v>122</v>
      </c>
      <c r="F248" s="9">
        <v>800</v>
      </c>
      <c r="G248" s="32">
        <v>1300</v>
      </c>
      <c r="H248" s="24">
        <v>1300</v>
      </c>
    </row>
    <row r="249" spans="1:8" ht="36" customHeight="1">
      <c r="A249" s="8" t="s">
        <v>151</v>
      </c>
      <c r="B249" s="9">
        <v>913</v>
      </c>
      <c r="C249" s="2"/>
      <c r="D249" s="2"/>
      <c r="E249" s="9"/>
      <c r="F249" s="9"/>
      <c r="G249" s="32">
        <f>G250+G340</f>
        <v>424084.80000000005</v>
      </c>
      <c r="H249" s="24">
        <f>H250+H340</f>
        <v>404391.5999999999</v>
      </c>
    </row>
    <row r="250" spans="1:8" ht="15.75">
      <c r="A250" s="8" t="s">
        <v>142</v>
      </c>
      <c r="B250" s="9">
        <v>913</v>
      </c>
      <c r="C250" s="2" t="s">
        <v>70</v>
      </c>
      <c r="D250" s="2"/>
      <c r="E250" s="9"/>
      <c r="F250" s="9"/>
      <c r="G250" s="32">
        <f>G251+G277+G323+G330+G319+G266+G269</f>
        <v>418198.60000000003</v>
      </c>
      <c r="H250" s="24">
        <f>H251+H277+H323+H330+H319+H266+H269</f>
        <v>398287.0999999999</v>
      </c>
    </row>
    <row r="251" spans="1:8" ht="15.75">
      <c r="A251" s="8" t="s">
        <v>32</v>
      </c>
      <c r="B251" s="9">
        <v>913</v>
      </c>
      <c r="C251" s="2" t="s">
        <v>70</v>
      </c>
      <c r="D251" s="2" t="s">
        <v>61</v>
      </c>
      <c r="E251" s="9"/>
      <c r="F251" s="9"/>
      <c r="G251" s="32">
        <f>G252</f>
        <v>120778.50000000001</v>
      </c>
      <c r="H251" s="24">
        <f>H252</f>
        <v>124312.49999999999</v>
      </c>
    </row>
    <row r="252" spans="1:8" ht="47.25">
      <c r="A252" s="8" t="s">
        <v>213</v>
      </c>
      <c r="B252" s="9">
        <v>913</v>
      </c>
      <c r="C252" s="2" t="s">
        <v>70</v>
      </c>
      <c r="D252" s="2" t="s">
        <v>61</v>
      </c>
      <c r="E252" s="9" t="s">
        <v>103</v>
      </c>
      <c r="F252" s="9"/>
      <c r="G252" s="32">
        <f>G253</f>
        <v>120778.50000000001</v>
      </c>
      <c r="H252" s="24">
        <f>H253</f>
        <v>124312.49999999999</v>
      </c>
    </row>
    <row r="253" spans="1:8" ht="52.5" customHeight="1">
      <c r="A253" s="8" t="s">
        <v>104</v>
      </c>
      <c r="B253" s="9">
        <v>913</v>
      </c>
      <c r="C253" s="2" t="s">
        <v>70</v>
      </c>
      <c r="D253" s="2" t="s">
        <v>61</v>
      </c>
      <c r="E253" s="9" t="s">
        <v>105</v>
      </c>
      <c r="F253" s="9"/>
      <c r="G253" s="32">
        <f>G254+G258+G262+G272</f>
        <v>120778.50000000001</v>
      </c>
      <c r="H253" s="24">
        <f>H254+H258+H262+H272</f>
        <v>124312.49999999999</v>
      </c>
    </row>
    <row r="254" spans="1:8" ht="31.5">
      <c r="A254" s="8" t="s">
        <v>106</v>
      </c>
      <c r="B254" s="9">
        <v>913</v>
      </c>
      <c r="C254" s="2" t="s">
        <v>70</v>
      </c>
      <c r="D254" s="2" t="s">
        <v>61</v>
      </c>
      <c r="E254" s="9" t="s">
        <v>105</v>
      </c>
      <c r="F254" s="9"/>
      <c r="G254" s="32">
        <f>G255+G256+G257</f>
        <v>61962.4</v>
      </c>
      <c r="H254" s="24">
        <f>H255+H256+H257</f>
        <v>62708.6</v>
      </c>
    </row>
    <row r="255" spans="1:8" ht="94.5">
      <c r="A255" s="8" t="s">
        <v>3</v>
      </c>
      <c r="B255" s="9">
        <v>913</v>
      </c>
      <c r="C255" s="2" t="s">
        <v>70</v>
      </c>
      <c r="D255" s="2" t="s">
        <v>61</v>
      </c>
      <c r="E255" s="9" t="s">
        <v>105</v>
      </c>
      <c r="F255" s="9">
        <v>100</v>
      </c>
      <c r="G255" s="32">
        <v>20274</v>
      </c>
      <c r="H255" s="24">
        <f>18088+1663.5</f>
        <v>19751.5</v>
      </c>
    </row>
    <row r="256" spans="1:8" ht="47.25">
      <c r="A256" s="8" t="s">
        <v>21</v>
      </c>
      <c r="B256" s="9">
        <v>913</v>
      </c>
      <c r="C256" s="2" t="s">
        <v>70</v>
      </c>
      <c r="D256" s="2" t="s">
        <v>61</v>
      </c>
      <c r="E256" s="9" t="s">
        <v>105</v>
      </c>
      <c r="F256" s="9">
        <v>200</v>
      </c>
      <c r="G256" s="32">
        <v>40496.3</v>
      </c>
      <c r="H256" s="24">
        <f>22587.7+19177.3</f>
        <v>41765</v>
      </c>
    </row>
    <row r="257" spans="1:8" ht="19.5" customHeight="1">
      <c r="A257" s="8" t="s">
        <v>8</v>
      </c>
      <c r="B257" s="9">
        <v>913</v>
      </c>
      <c r="C257" s="2" t="s">
        <v>70</v>
      </c>
      <c r="D257" s="2" t="s">
        <v>61</v>
      </c>
      <c r="E257" s="9" t="s">
        <v>105</v>
      </c>
      <c r="F257" s="9">
        <v>800</v>
      </c>
      <c r="G257" s="32">
        <v>1192.1</v>
      </c>
      <c r="H257" s="24">
        <v>1192.1</v>
      </c>
    </row>
    <row r="258" spans="1:8" ht="78.75">
      <c r="A258" s="8" t="s">
        <v>195</v>
      </c>
      <c r="B258" s="9">
        <v>913</v>
      </c>
      <c r="C258" s="2" t="s">
        <v>70</v>
      </c>
      <c r="D258" s="2" t="s">
        <v>61</v>
      </c>
      <c r="E258" s="9" t="s">
        <v>105</v>
      </c>
      <c r="F258" s="9"/>
      <c r="G258" s="32">
        <f>SUM(G259:G261)</f>
        <v>56543.8</v>
      </c>
      <c r="H258" s="24">
        <f>SUM(H259:H261)</f>
        <v>59228.8</v>
      </c>
    </row>
    <row r="259" spans="1:8" ht="95.25" customHeight="1">
      <c r="A259" s="8" t="s">
        <v>216</v>
      </c>
      <c r="B259" s="9">
        <v>913</v>
      </c>
      <c r="C259" s="2" t="s">
        <v>70</v>
      </c>
      <c r="D259" s="2" t="s">
        <v>61</v>
      </c>
      <c r="E259" s="9" t="s">
        <v>105</v>
      </c>
      <c r="F259" s="9">
        <v>100</v>
      </c>
      <c r="G259" s="32">
        <v>44043</v>
      </c>
      <c r="H259" s="24">
        <v>46137</v>
      </c>
    </row>
    <row r="260" spans="1:8" ht="94.5">
      <c r="A260" s="8" t="s">
        <v>71</v>
      </c>
      <c r="B260" s="9">
        <v>913</v>
      </c>
      <c r="C260" s="2" t="s">
        <v>70</v>
      </c>
      <c r="D260" s="2" t="s">
        <v>61</v>
      </c>
      <c r="E260" s="9" t="s">
        <v>105</v>
      </c>
      <c r="F260" s="9">
        <v>100</v>
      </c>
      <c r="G260" s="32">
        <v>12422.4</v>
      </c>
      <c r="H260" s="24">
        <v>13013.4</v>
      </c>
    </row>
    <row r="261" spans="1:8" ht="47.25">
      <c r="A261" s="8" t="s">
        <v>72</v>
      </c>
      <c r="B261" s="9">
        <v>913</v>
      </c>
      <c r="C261" s="2" t="s">
        <v>70</v>
      </c>
      <c r="D261" s="2" t="s">
        <v>61</v>
      </c>
      <c r="E261" s="9" t="s">
        <v>105</v>
      </c>
      <c r="F261" s="9">
        <v>200</v>
      </c>
      <c r="G261" s="32">
        <v>78.4</v>
      </c>
      <c r="H261" s="24">
        <v>78.4</v>
      </c>
    </row>
    <row r="262" spans="1:8" ht="78.75">
      <c r="A262" s="8" t="s">
        <v>147</v>
      </c>
      <c r="B262" s="9">
        <v>913</v>
      </c>
      <c r="C262" s="2" t="s">
        <v>70</v>
      </c>
      <c r="D262" s="2" t="s">
        <v>61</v>
      </c>
      <c r="E262" s="9" t="s">
        <v>105</v>
      </c>
      <c r="F262" s="9"/>
      <c r="G262" s="32">
        <f>G263+G264+G265</f>
        <v>2162.6</v>
      </c>
      <c r="H262" s="24">
        <f>H263+H264+H265</f>
        <v>2265.4</v>
      </c>
    </row>
    <row r="263" spans="1:8" ht="94.5">
      <c r="A263" s="8" t="s">
        <v>196</v>
      </c>
      <c r="B263" s="9">
        <v>913</v>
      </c>
      <c r="C263" s="2" t="s">
        <v>70</v>
      </c>
      <c r="D263" s="2" t="s">
        <v>61</v>
      </c>
      <c r="E263" s="9" t="s">
        <v>105</v>
      </c>
      <c r="F263" s="9">
        <v>100</v>
      </c>
      <c r="G263" s="32">
        <v>1687</v>
      </c>
      <c r="H263" s="24">
        <v>1767</v>
      </c>
    </row>
    <row r="264" spans="1:8" ht="95.25" customHeight="1">
      <c r="A264" s="8" t="s">
        <v>71</v>
      </c>
      <c r="B264" s="9">
        <v>913</v>
      </c>
      <c r="C264" s="2" t="s">
        <v>70</v>
      </c>
      <c r="D264" s="2" t="s">
        <v>61</v>
      </c>
      <c r="E264" s="9" t="s">
        <v>105</v>
      </c>
      <c r="F264" s="9">
        <v>100</v>
      </c>
      <c r="G264" s="32">
        <v>475.6</v>
      </c>
      <c r="H264" s="24">
        <v>498.4</v>
      </c>
    </row>
    <row r="265" spans="1:8" ht="47.25" hidden="1">
      <c r="A265" s="8" t="s">
        <v>72</v>
      </c>
      <c r="B265" s="9">
        <v>913</v>
      </c>
      <c r="C265" s="2" t="s">
        <v>70</v>
      </c>
      <c r="D265" s="2" t="s">
        <v>61</v>
      </c>
      <c r="E265" s="9" t="s">
        <v>105</v>
      </c>
      <c r="F265" s="9">
        <v>200</v>
      </c>
      <c r="G265" s="32">
        <v>0</v>
      </c>
      <c r="H265" s="24">
        <v>0</v>
      </c>
    </row>
    <row r="266" spans="1:8" ht="0.75" customHeight="1" hidden="1">
      <c r="A266" s="8" t="s">
        <v>223</v>
      </c>
      <c r="B266" s="9">
        <v>913</v>
      </c>
      <c r="C266" s="2" t="s">
        <v>70</v>
      </c>
      <c r="D266" s="2" t="s">
        <v>61</v>
      </c>
      <c r="E266" s="9" t="s">
        <v>105</v>
      </c>
      <c r="F266" s="9"/>
      <c r="G266" s="32">
        <f>G267+G268</f>
        <v>0</v>
      </c>
      <c r="H266" s="24">
        <f>H267+H268</f>
        <v>0</v>
      </c>
    </row>
    <row r="267" spans="1:8" ht="63" hidden="1">
      <c r="A267" s="8" t="s">
        <v>224</v>
      </c>
      <c r="B267" s="9">
        <v>913</v>
      </c>
      <c r="C267" s="2" t="s">
        <v>70</v>
      </c>
      <c r="D267" s="2" t="s">
        <v>61</v>
      </c>
      <c r="E267" s="9" t="s">
        <v>105</v>
      </c>
      <c r="F267" s="9">
        <v>200</v>
      </c>
      <c r="G267" s="32"/>
      <c r="H267" s="24"/>
    </row>
    <row r="268" spans="1:8" ht="63" hidden="1">
      <c r="A268" s="8" t="s">
        <v>225</v>
      </c>
      <c r="B268" s="9">
        <v>913</v>
      </c>
      <c r="C268" s="2" t="s">
        <v>70</v>
      </c>
      <c r="D268" s="2" t="s">
        <v>61</v>
      </c>
      <c r="E268" s="9" t="s">
        <v>105</v>
      </c>
      <c r="F268" s="9">
        <v>200</v>
      </c>
      <c r="G268" s="32"/>
      <c r="H268" s="24"/>
    </row>
    <row r="269" spans="1:8" ht="4.5" customHeight="1" hidden="1">
      <c r="A269" s="12" t="s">
        <v>226</v>
      </c>
      <c r="B269" s="9">
        <v>913</v>
      </c>
      <c r="C269" s="2" t="s">
        <v>70</v>
      </c>
      <c r="D269" s="2" t="s">
        <v>61</v>
      </c>
      <c r="E269" s="9" t="s">
        <v>105</v>
      </c>
      <c r="F269" s="9"/>
      <c r="G269" s="32">
        <f>G270+G271</f>
        <v>0</v>
      </c>
      <c r="H269" s="24">
        <f>H270+H271</f>
        <v>0</v>
      </c>
    </row>
    <row r="270" spans="1:8" ht="63" hidden="1">
      <c r="A270" s="8" t="s">
        <v>224</v>
      </c>
      <c r="B270" s="9">
        <v>913</v>
      </c>
      <c r="C270" s="2" t="s">
        <v>70</v>
      </c>
      <c r="D270" s="2" t="s">
        <v>61</v>
      </c>
      <c r="E270" s="9" t="s">
        <v>105</v>
      </c>
      <c r="F270" s="9">
        <v>200</v>
      </c>
      <c r="G270" s="32"/>
      <c r="H270" s="24"/>
    </row>
    <row r="271" spans="1:8" ht="4.5" customHeight="1" hidden="1">
      <c r="A271" s="8" t="s">
        <v>225</v>
      </c>
      <c r="B271" s="9">
        <v>913</v>
      </c>
      <c r="C271" s="2" t="s">
        <v>70</v>
      </c>
      <c r="D271" s="2" t="s">
        <v>61</v>
      </c>
      <c r="E271" s="9" t="s">
        <v>105</v>
      </c>
      <c r="F271" s="9">
        <v>200</v>
      </c>
      <c r="G271" s="32"/>
      <c r="H271" s="24"/>
    </row>
    <row r="272" spans="1:8" ht="36" customHeight="1">
      <c r="A272" s="8" t="s">
        <v>246</v>
      </c>
      <c r="B272" s="9">
        <v>913</v>
      </c>
      <c r="C272" s="2" t="s">
        <v>70</v>
      </c>
      <c r="D272" s="2" t="s">
        <v>61</v>
      </c>
      <c r="E272" s="9" t="s">
        <v>105</v>
      </c>
      <c r="F272" s="9"/>
      <c r="G272" s="32">
        <f>SUM(G273:G276)</f>
        <v>109.69999999999999</v>
      </c>
      <c r="H272" s="24">
        <f>SUM(H273:H276)</f>
        <v>109.69999999999999</v>
      </c>
    </row>
    <row r="273" spans="1:8" ht="63">
      <c r="A273" s="8" t="s">
        <v>247</v>
      </c>
      <c r="B273" s="9">
        <v>913</v>
      </c>
      <c r="C273" s="2" t="s">
        <v>70</v>
      </c>
      <c r="D273" s="2" t="s">
        <v>61</v>
      </c>
      <c r="E273" s="9" t="s">
        <v>105</v>
      </c>
      <c r="F273" s="9">
        <v>100</v>
      </c>
      <c r="G273" s="32">
        <v>61.8</v>
      </c>
      <c r="H273" s="24">
        <v>61.8</v>
      </c>
    </row>
    <row r="274" spans="1:8" ht="63">
      <c r="A274" s="8" t="s">
        <v>247</v>
      </c>
      <c r="B274" s="9">
        <v>913</v>
      </c>
      <c r="C274" s="2" t="s">
        <v>70</v>
      </c>
      <c r="D274" s="2" t="s">
        <v>61</v>
      </c>
      <c r="E274" s="9" t="s">
        <v>105</v>
      </c>
      <c r="F274" s="9">
        <v>200</v>
      </c>
      <c r="G274" s="32">
        <v>36.9</v>
      </c>
      <c r="H274" s="24">
        <v>36.9</v>
      </c>
    </row>
    <row r="275" spans="1:8" ht="110.25">
      <c r="A275" s="8" t="s">
        <v>273</v>
      </c>
      <c r="B275" s="9">
        <v>913</v>
      </c>
      <c r="C275" s="2" t="s">
        <v>70</v>
      </c>
      <c r="D275" s="2" t="s">
        <v>61</v>
      </c>
      <c r="E275" s="9" t="s">
        <v>105</v>
      </c>
      <c r="F275" s="9">
        <v>100</v>
      </c>
      <c r="G275" s="32">
        <v>6.9</v>
      </c>
      <c r="H275" s="24">
        <v>6.9</v>
      </c>
    </row>
    <row r="276" spans="1:8" ht="63">
      <c r="A276" s="8" t="s">
        <v>225</v>
      </c>
      <c r="B276" s="9">
        <v>913</v>
      </c>
      <c r="C276" s="2" t="s">
        <v>70</v>
      </c>
      <c r="D276" s="2" t="s">
        <v>61</v>
      </c>
      <c r="E276" s="9" t="s">
        <v>105</v>
      </c>
      <c r="F276" s="9">
        <v>200</v>
      </c>
      <c r="G276" s="32">
        <v>4.1</v>
      </c>
      <c r="H276" s="24">
        <v>4.1</v>
      </c>
    </row>
    <row r="277" spans="1:8" ht="15.75">
      <c r="A277" s="8" t="s">
        <v>33</v>
      </c>
      <c r="B277" s="9">
        <v>913</v>
      </c>
      <c r="C277" s="2" t="s">
        <v>70</v>
      </c>
      <c r="D277" s="2" t="s">
        <v>62</v>
      </c>
      <c r="E277" s="9"/>
      <c r="F277" s="9"/>
      <c r="G277" s="32">
        <f>G278</f>
        <v>277173.10000000003</v>
      </c>
      <c r="H277" s="24">
        <f>H278</f>
        <v>254759.69999999998</v>
      </c>
    </row>
    <row r="278" spans="1:8" ht="47.25">
      <c r="A278" s="8" t="s">
        <v>197</v>
      </c>
      <c r="B278" s="9">
        <v>913</v>
      </c>
      <c r="C278" s="2" t="s">
        <v>70</v>
      </c>
      <c r="D278" s="2" t="s">
        <v>62</v>
      </c>
      <c r="E278" s="9" t="s">
        <v>103</v>
      </c>
      <c r="F278" s="9"/>
      <c r="G278" s="32">
        <f>G279</f>
        <v>277173.10000000003</v>
      </c>
      <c r="H278" s="24">
        <f>H279</f>
        <v>254759.69999999998</v>
      </c>
    </row>
    <row r="279" spans="1:8" ht="63">
      <c r="A279" s="8" t="s">
        <v>107</v>
      </c>
      <c r="B279" s="9">
        <v>913</v>
      </c>
      <c r="C279" s="2" t="s">
        <v>70</v>
      </c>
      <c r="D279" s="2" t="s">
        <v>62</v>
      </c>
      <c r="E279" s="9" t="s">
        <v>108</v>
      </c>
      <c r="F279" s="9"/>
      <c r="G279" s="32">
        <f>G280+G293+G297+G285+G299+G302+G305+G308+G311+G291+G314+G316</f>
        <v>277173.10000000003</v>
      </c>
      <c r="H279" s="24">
        <f>H280+H293+H297+H285+H299+H302+H305+H308+H311+H291+H314+H316</f>
        <v>254759.69999999998</v>
      </c>
    </row>
    <row r="280" spans="1:8" ht="31.5">
      <c r="A280" s="8" t="s">
        <v>106</v>
      </c>
      <c r="B280" s="9">
        <v>913</v>
      </c>
      <c r="C280" s="2" t="s">
        <v>70</v>
      </c>
      <c r="D280" s="2" t="s">
        <v>62</v>
      </c>
      <c r="E280" s="9" t="s">
        <v>108</v>
      </c>
      <c r="F280" s="9"/>
      <c r="G280" s="32">
        <f>G281+G282+G284+G283+G288</f>
        <v>71786.99999999999</v>
      </c>
      <c r="H280" s="24">
        <f>H281+H282+H284+H283+H288</f>
        <v>71052.7</v>
      </c>
    </row>
    <row r="281" spans="1:8" ht="94.5">
      <c r="A281" s="8" t="s">
        <v>3</v>
      </c>
      <c r="B281" s="9">
        <v>913</v>
      </c>
      <c r="C281" s="2" t="s">
        <v>70</v>
      </c>
      <c r="D281" s="2" t="s">
        <v>62</v>
      </c>
      <c r="E281" s="9" t="s">
        <v>108</v>
      </c>
      <c r="F281" s="9">
        <v>100</v>
      </c>
      <c r="G281" s="32">
        <v>1982.4</v>
      </c>
      <c r="H281" s="24">
        <v>1902</v>
      </c>
    </row>
    <row r="282" spans="1:8" ht="47.25">
      <c r="A282" s="8" t="s">
        <v>14</v>
      </c>
      <c r="B282" s="9">
        <v>913</v>
      </c>
      <c r="C282" s="2" t="s">
        <v>70</v>
      </c>
      <c r="D282" s="2" t="s">
        <v>62</v>
      </c>
      <c r="E282" s="9" t="s">
        <v>108</v>
      </c>
      <c r="F282" s="9">
        <v>200</v>
      </c>
      <c r="G282" s="32">
        <v>67924.7</v>
      </c>
      <c r="H282" s="24">
        <v>67270.8</v>
      </c>
    </row>
    <row r="283" spans="1:8" ht="31.5">
      <c r="A283" s="8" t="s">
        <v>198</v>
      </c>
      <c r="B283" s="9">
        <v>913</v>
      </c>
      <c r="C283" s="2" t="s">
        <v>70</v>
      </c>
      <c r="D283" s="2" t="s">
        <v>62</v>
      </c>
      <c r="E283" s="9" t="s">
        <v>108</v>
      </c>
      <c r="F283" s="9">
        <v>300</v>
      </c>
      <c r="G283" s="32">
        <v>32.4</v>
      </c>
      <c r="H283" s="24">
        <v>32.4</v>
      </c>
    </row>
    <row r="284" spans="1:8" ht="21" customHeight="1">
      <c r="A284" s="8" t="s">
        <v>8</v>
      </c>
      <c r="B284" s="9">
        <v>913</v>
      </c>
      <c r="C284" s="2" t="s">
        <v>70</v>
      </c>
      <c r="D284" s="2" t="s">
        <v>62</v>
      </c>
      <c r="E284" s="9" t="s">
        <v>108</v>
      </c>
      <c r="F284" s="9">
        <v>800</v>
      </c>
      <c r="G284" s="32">
        <v>1775.5</v>
      </c>
      <c r="H284" s="24">
        <v>1775.5</v>
      </c>
    </row>
    <row r="285" spans="1:8" ht="57" customHeight="1">
      <c r="A285" s="8" t="s">
        <v>113</v>
      </c>
      <c r="B285" s="9">
        <v>913</v>
      </c>
      <c r="C285" s="2" t="s">
        <v>70</v>
      </c>
      <c r="D285" s="2" t="s">
        <v>62</v>
      </c>
      <c r="E285" s="9" t="s">
        <v>108</v>
      </c>
      <c r="F285" s="9"/>
      <c r="G285" s="32">
        <f>G287+G286</f>
        <v>672.9</v>
      </c>
      <c r="H285" s="24">
        <f>H287+H286</f>
        <v>672.9</v>
      </c>
    </row>
    <row r="286" spans="1:8" ht="94.5">
      <c r="A286" s="8" t="s">
        <v>3</v>
      </c>
      <c r="B286" s="9">
        <v>913</v>
      </c>
      <c r="C286" s="2" t="s">
        <v>70</v>
      </c>
      <c r="D286" s="2" t="s">
        <v>62</v>
      </c>
      <c r="E286" s="9" t="s">
        <v>108</v>
      </c>
      <c r="F286" s="9">
        <v>100</v>
      </c>
      <c r="G286" s="32">
        <v>583.3</v>
      </c>
      <c r="H286" s="24">
        <v>583.3</v>
      </c>
    </row>
    <row r="287" spans="1:8" ht="47.25">
      <c r="A287" s="8" t="s">
        <v>14</v>
      </c>
      <c r="B287" s="9">
        <v>913</v>
      </c>
      <c r="C287" s="2" t="s">
        <v>70</v>
      </c>
      <c r="D287" s="2" t="s">
        <v>62</v>
      </c>
      <c r="E287" s="9" t="s">
        <v>108</v>
      </c>
      <c r="F287" s="9">
        <v>200</v>
      </c>
      <c r="G287" s="32">
        <v>89.6</v>
      </c>
      <c r="H287" s="24">
        <v>89.6</v>
      </c>
    </row>
    <row r="288" spans="1:8" ht="47.25">
      <c r="A288" s="8" t="s">
        <v>242</v>
      </c>
      <c r="B288" s="9">
        <v>913</v>
      </c>
      <c r="C288" s="2" t="s">
        <v>70</v>
      </c>
      <c r="D288" s="2" t="s">
        <v>62</v>
      </c>
      <c r="E288" s="9" t="s">
        <v>108</v>
      </c>
      <c r="F288" s="9"/>
      <c r="G288" s="32">
        <f>SUM(G289:G290)</f>
        <v>72</v>
      </c>
      <c r="H288" s="24">
        <f>SUM(H289:H290)</f>
        <v>72</v>
      </c>
    </row>
    <row r="289" spans="1:8" ht="94.5">
      <c r="A289" s="8" t="s">
        <v>243</v>
      </c>
      <c r="B289" s="9">
        <v>913</v>
      </c>
      <c r="C289" s="2" t="s">
        <v>70</v>
      </c>
      <c r="D289" s="2" t="s">
        <v>62</v>
      </c>
      <c r="E289" s="9" t="s">
        <v>108</v>
      </c>
      <c r="F289" s="9">
        <v>100</v>
      </c>
      <c r="G289" s="32">
        <v>64.8</v>
      </c>
      <c r="H289" s="24">
        <v>64.8</v>
      </c>
    </row>
    <row r="290" spans="1:8" ht="47.25">
      <c r="A290" s="8" t="s">
        <v>14</v>
      </c>
      <c r="B290" s="9">
        <v>913</v>
      </c>
      <c r="C290" s="2" t="s">
        <v>70</v>
      </c>
      <c r="D290" s="2" t="s">
        <v>62</v>
      </c>
      <c r="E290" s="9" t="s">
        <v>108</v>
      </c>
      <c r="F290" s="9">
        <v>200</v>
      </c>
      <c r="G290" s="32">
        <v>7.2</v>
      </c>
      <c r="H290" s="24">
        <v>7.2</v>
      </c>
    </row>
    <row r="291" spans="1:8" ht="94.5">
      <c r="A291" s="8" t="s">
        <v>244</v>
      </c>
      <c r="B291" s="9">
        <v>913</v>
      </c>
      <c r="C291" s="2" t="s">
        <v>70</v>
      </c>
      <c r="D291" s="2" t="s">
        <v>62</v>
      </c>
      <c r="E291" s="9" t="s">
        <v>108</v>
      </c>
      <c r="F291" s="9"/>
      <c r="G291" s="32">
        <f>G292</f>
        <v>17655.1</v>
      </c>
      <c r="H291" s="24">
        <f>H292</f>
        <v>0</v>
      </c>
    </row>
    <row r="292" spans="1:8" ht="94.5">
      <c r="A292" s="8" t="s">
        <v>243</v>
      </c>
      <c r="B292" s="9">
        <v>913</v>
      </c>
      <c r="C292" s="2" t="s">
        <v>70</v>
      </c>
      <c r="D292" s="2" t="s">
        <v>62</v>
      </c>
      <c r="E292" s="9" t="s">
        <v>108</v>
      </c>
      <c r="F292" s="9">
        <v>100</v>
      </c>
      <c r="G292" s="32">
        <v>17655.1</v>
      </c>
      <c r="H292" s="24">
        <v>0</v>
      </c>
    </row>
    <row r="293" spans="1:8" ht="66.75" customHeight="1">
      <c r="A293" s="8" t="s">
        <v>109</v>
      </c>
      <c r="B293" s="9">
        <v>913</v>
      </c>
      <c r="C293" s="2" t="s">
        <v>70</v>
      </c>
      <c r="D293" s="2" t="s">
        <v>62</v>
      </c>
      <c r="E293" s="9" t="s">
        <v>108</v>
      </c>
      <c r="F293" s="9"/>
      <c r="G293" s="32">
        <f>SUM(G294:G296)</f>
        <v>157901.5</v>
      </c>
      <c r="H293" s="24">
        <f>SUM(H294:H296)</f>
        <v>167273.1</v>
      </c>
    </row>
    <row r="294" spans="1:8" ht="110.25">
      <c r="A294" s="8" t="s">
        <v>217</v>
      </c>
      <c r="B294" s="9">
        <v>913</v>
      </c>
      <c r="C294" s="2" t="s">
        <v>70</v>
      </c>
      <c r="D294" s="2" t="s">
        <v>62</v>
      </c>
      <c r="E294" s="9" t="s">
        <v>108</v>
      </c>
      <c r="F294" s="9">
        <v>100</v>
      </c>
      <c r="G294" s="32">
        <v>121300</v>
      </c>
      <c r="H294" s="24">
        <v>128600</v>
      </c>
    </row>
    <row r="295" spans="1:8" ht="94.5">
      <c r="A295" s="8" t="s">
        <v>71</v>
      </c>
      <c r="B295" s="9">
        <v>913</v>
      </c>
      <c r="C295" s="2" t="s">
        <v>70</v>
      </c>
      <c r="D295" s="2" t="s">
        <v>62</v>
      </c>
      <c r="E295" s="9" t="s">
        <v>108</v>
      </c>
      <c r="F295" s="9">
        <v>100</v>
      </c>
      <c r="G295" s="32">
        <v>34196.6</v>
      </c>
      <c r="H295" s="24">
        <v>36268.2</v>
      </c>
    </row>
    <row r="296" spans="1:8" ht="47.25">
      <c r="A296" s="8" t="s">
        <v>14</v>
      </c>
      <c r="B296" s="9">
        <v>913</v>
      </c>
      <c r="C296" s="2" t="s">
        <v>70</v>
      </c>
      <c r="D296" s="2" t="s">
        <v>62</v>
      </c>
      <c r="E296" s="9" t="s">
        <v>108</v>
      </c>
      <c r="F296" s="9">
        <v>200</v>
      </c>
      <c r="G296" s="32">
        <v>2404.9</v>
      </c>
      <c r="H296" s="24">
        <v>2404.9</v>
      </c>
    </row>
    <row r="297" spans="1:8" ht="78.75">
      <c r="A297" s="8" t="s">
        <v>110</v>
      </c>
      <c r="B297" s="9">
        <v>913</v>
      </c>
      <c r="C297" s="2" t="s">
        <v>70</v>
      </c>
      <c r="D297" s="2" t="s">
        <v>62</v>
      </c>
      <c r="E297" s="9" t="s">
        <v>108</v>
      </c>
      <c r="F297" s="9"/>
      <c r="G297" s="32">
        <f>G298</f>
        <v>7543.6</v>
      </c>
      <c r="H297" s="24">
        <f>H298</f>
        <v>7543.6</v>
      </c>
    </row>
    <row r="298" spans="1:8" ht="46.5" customHeight="1">
      <c r="A298" s="8" t="s">
        <v>14</v>
      </c>
      <c r="B298" s="9">
        <v>913</v>
      </c>
      <c r="C298" s="2" t="s">
        <v>70</v>
      </c>
      <c r="D298" s="2" t="s">
        <v>62</v>
      </c>
      <c r="E298" s="9" t="s">
        <v>108</v>
      </c>
      <c r="F298" s="9">
        <v>200</v>
      </c>
      <c r="G298" s="32">
        <v>7543.6</v>
      </c>
      <c r="H298" s="24">
        <v>7543.6</v>
      </c>
    </row>
    <row r="299" spans="1:8" ht="78.75" hidden="1">
      <c r="A299" s="8" t="s">
        <v>223</v>
      </c>
      <c r="B299" s="9">
        <v>913</v>
      </c>
      <c r="C299" s="2" t="s">
        <v>70</v>
      </c>
      <c r="D299" s="2" t="s">
        <v>62</v>
      </c>
      <c r="E299" s="9" t="s">
        <v>108</v>
      </c>
      <c r="F299" s="9"/>
      <c r="G299" s="32">
        <f>G300+G301</f>
        <v>0</v>
      </c>
      <c r="H299" s="24">
        <f>H300+H301</f>
        <v>0</v>
      </c>
    </row>
    <row r="300" spans="1:8" ht="63" hidden="1">
      <c r="A300" s="8" t="s">
        <v>227</v>
      </c>
      <c r="B300" s="9">
        <v>913</v>
      </c>
      <c r="C300" s="2" t="s">
        <v>70</v>
      </c>
      <c r="D300" s="2" t="s">
        <v>62</v>
      </c>
      <c r="E300" s="9" t="s">
        <v>108</v>
      </c>
      <c r="F300" s="9">
        <v>200</v>
      </c>
      <c r="G300" s="32"/>
      <c r="H300" s="24"/>
    </row>
    <row r="301" spans="1:8" ht="63" hidden="1">
      <c r="A301" s="8" t="s">
        <v>228</v>
      </c>
      <c r="B301" s="9">
        <v>913</v>
      </c>
      <c r="C301" s="2" t="s">
        <v>70</v>
      </c>
      <c r="D301" s="2" t="s">
        <v>62</v>
      </c>
      <c r="E301" s="9" t="s">
        <v>108</v>
      </c>
      <c r="F301" s="9">
        <v>200</v>
      </c>
      <c r="G301" s="32"/>
      <c r="H301" s="24"/>
    </row>
    <row r="302" spans="1:8" ht="0.75" customHeight="1">
      <c r="A302" s="8" t="s">
        <v>229</v>
      </c>
      <c r="B302" s="9">
        <v>913</v>
      </c>
      <c r="C302" s="2" t="s">
        <v>70</v>
      </c>
      <c r="D302" s="2" t="s">
        <v>62</v>
      </c>
      <c r="E302" s="9" t="s">
        <v>108</v>
      </c>
      <c r="F302" s="9"/>
      <c r="G302" s="32">
        <f>G303+G304</f>
        <v>0</v>
      </c>
      <c r="H302" s="24">
        <f>H303+H304</f>
        <v>0</v>
      </c>
    </row>
    <row r="303" spans="1:8" ht="63" hidden="1">
      <c r="A303" s="8" t="s">
        <v>227</v>
      </c>
      <c r="B303" s="9">
        <v>913</v>
      </c>
      <c r="C303" s="2" t="s">
        <v>70</v>
      </c>
      <c r="D303" s="2" t="s">
        <v>62</v>
      </c>
      <c r="E303" s="9" t="s">
        <v>108</v>
      </c>
      <c r="F303" s="9">
        <v>200</v>
      </c>
      <c r="G303" s="32">
        <v>0</v>
      </c>
      <c r="H303" s="24">
        <v>0</v>
      </c>
    </row>
    <row r="304" spans="1:8" ht="63" hidden="1">
      <c r="A304" s="8" t="s">
        <v>240</v>
      </c>
      <c r="B304" s="9">
        <v>913</v>
      </c>
      <c r="C304" s="2" t="s">
        <v>70</v>
      </c>
      <c r="D304" s="2" t="s">
        <v>62</v>
      </c>
      <c r="E304" s="9" t="s">
        <v>108</v>
      </c>
      <c r="F304" s="9">
        <v>200</v>
      </c>
      <c r="G304" s="32">
        <v>0</v>
      </c>
      <c r="H304" s="24">
        <v>0</v>
      </c>
    </row>
    <row r="305" spans="1:8" ht="63">
      <c r="A305" s="8" t="s">
        <v>230</v>
      </c>
      <c r="B305" s="9">
        <v>913</v>
      </c>
      <c r="C305" s="2" t="s">
        <v>70</v>
      </c>
      <c r="D305" s="2" t="s">
        <v>62</v>
      </c>
      <c r="E305" s="9" t="s">
        <v>108</v>
      </c>
      <c r="F305" s="9"/>
      <c r="G305" s="32">
        <f>G306+G307</f>
        <v>5000</v>
      </c>
      <c r="H305" s="24">
        <f>H306+H307</f>
        <v>5000</v>
      </c>
    </row>
    <row r="306" spans="1:8" ht="60" customHeight="1">
      <c r="A306" s="8" t="s">
        <v>227</v>
      </c>
      <c r="B306" s="9">
        <v>913</v>
      </c>
      <c r="C306" s="2" t="s">
        <v>70</v>
      </c>
      <c r="D306" s="2" t="s">
        <v>62</v>
      </c>
      <c r="E306" s="9" t="s">
        <v>108</v>
      </c>
      <c r="F306" s="9">
        <v>200</v>
      </c>
      <c r="G306" s="32">
        <v>5000</v>
      </c>
      <c r="H306" s="24">
        <v>5000</v>
      </c>
    </row>
    <row r="307" spans="1:8" ht="0.75" customHeight="1" hidden="1">
      <c r="A307" s="8" t="s">
        <v>241</v>
      </c>
      <c r="B307" s="9">
        <v>913</v>
      </c>
      <c r="C307" s="2" t="s">
        <v>70</v>
      </c>
      <c r="D307" s="2" t="s">
        <v>62</v>
      </c>
      <c r="E307" s="9" t="s">
        <v>108</v>
      </c>
      <c r="F307" s="9">
        <v>200</v>
      </c>
      <c r="G307" s="32">
        <v>0</v>
      </c>
      <c r="H307" s="24">
        <v>0</v>
      </c>
    </row>
    <row r="308" spans="1:8" ht="63">
      <c r="A308" s="8" t="s">
        <v>231</v>
      </c>
      <c r="B308" s="9">
        <v>913</v>
      </c>
      <c r="C308" s="2" t="s">
        <v>70</v>
      </c>
      <c r="D308" s="2" t="s">
        <v>62</v>
      </c>
      <c r="E308" s="9" t="s">
        <v>108</v>
      </c>
      <c r="F308" s="9"/>
      <c r="G308" s="32">
        <f>G309+G310</f>
        <v>1000</v>
      </c>
      <c r="H308" s="24">
        <f>H309+H310</f>
        <v>1000</v>
      </c>
    </row>
    <row r="309" spans="1:8" ht="61.5" customHeight="1">
      <c r="A309" s="8" t="s">
        <v>227</v>
      </c>
      <c r="B309" s="9">
        <v>913</v>
      </c>
      <c r="C309" s="2" t="s">
        <v>70</v>
      </c>
      <c r="D309" s="2" t="s">
        <v>62</v>
      </c>
      <c r="E309" s="9" t="s">
        <v>108</v>
      </c>
      <c r="F309" s="9">
        <v>200</v>
      </c>
      <c r="G309" s="32">
        <v>1000</v>
      </c>
      <c r="H309" s="24">
        <v>1000</v>
      </c>
    </row>
    <row r="310" spans="1:8" ht="63" hidden="1">
      <c r="A310" s="8" t="s">
        <v>241</v>
      </c>
      <c r="B310" s="9">
        <v>913</v>
      </c>
      <c r="C310" s="2" t="s">
        <v>70</v>
      </c>
      <c r="D310" s="2" t="s">
        <v>62</v>
      </c>
      <c r="E310" s="9" t="s">
        <v>108</v>
      </c>
      <c r="F310" s="9">
        <v>200</v>
      </c>
      <c r="G310" s="32">
        <v>0</v>
      </c>
      <c r="H310" s="24">
        <v>0</v>
      </c>
    </row>
    <row r="311" spans="1:8" ht="0.75" customHeight="1" hidden="1">
      <c r="A311" s="8" t="s">
        <v>265</v>
      </c>
      <c r="B311" s="9">
        <v>913</v>
      </c>
      <c r="C311" s="2" t="s">
        <v>70</v>
      </c>
      <c r="D311" s="2" t="s">
        <v>62</v>
      </c>
      <c r="E311" s="9" t="s">
        <v>108</v>
      </c>
      <c r="F311" s="9"/>
      <c r="G311" s="32">
        <f>G312+G313</f>
        <v>0</v>
      </c>
      <c r="H311" s="24">
        <f>H312+H313</f>
        <v>0</v>
      </c>
    </row>
    <row r="312" spans="1:8" ht="63" hidden="1">
      <c r="A312" s="8" t="s">
        <v>232</v>
      </c>
      <c r="B312" s="9">
        <v>913</v>
      </c>
      <c r="C312" s="2" t="s">
        <v>70</v>
      </c>
      <c r="D312" s="2" t="s">
        <v>62</v>
      </c>
      <c r="E312" s="9" t="s">
        <v>108</v>
      </c>
      <c r="F312" s="9">
        <v>200</v>
      </c>
      <c r="G312" s="32">
        <v>0</v>
      </c>
      <c r="H312" s="24">
        <v>0</v>
      </c>
    </row>
    <row r="313" spans="1:8" ht="63" hidden="1">
      <c r="A313" s="8" t="s">
        <v>240</v>
      </c>
      <c r="B313" s="9">
        <v>913</v>
      </c>
      <c r="C313" s="2" t="s">
        <v>70</v>
      </c>
      <c r="D313" s="2" t="s">
        <v>62</v>
      </c>
      <c r="E313" s="9" t="s">
        <v>108</v>
      </c>
      <c r="F313" s="9">
        <v>200</v>
      </c>
      <c r="G313" s="32">
        <v>0</v>
      </c>
      <c r="H313" s="24">
        <v>0</v>
      </c>
    </row>
    <row r="314" spans="1:8" ht="94.5">
      <c r="A314" s="8" t="s">
        <v>245</v>
      </c>
      <c r="B314" s="9">
        <v>913</v>
      </c>
      <c r="C314" s="2" t="s">
        <v>70</v>
      </c>
      <c r="D314" s="2" t="s">
        <v>62</v>
      </c>
      <c r="E314" s="9" t="s">
        <v>108</v>
      </c>
      <c r="F314" s="9"/>
      <c r="G314" s="32">
        <f>G315</f>
        <v>35.1</v>
      </c>
      <c r="H314" s="24">
        <f>H315</f>
        <v>36.5</v>
      </c>
    </row>
    <row r="315" spans="1:8" ht="94.5">
      <c r="A315" s="8" t="s">
        <v>243</v>
      </c>
      <c r="B315" s="9">
        <v>913</v>
      </c>
      <c r="C315" s="2" t="s">
        <v>70</v>
      </c>
      <c r="D315" s="2" t="s">
        <v>62</v>
      </c>
      <c r="E315" s="9" t="s">
        <v>108</v>
      </c>
      <c r="F315" s="9">
        <v>100</v>
      </c>
      <c r="G315" s="32">
        <v>35.1</v>
      </c>
      <c r="H315" s="24">
        <v>36.5</v>
      </c>
    </row>
    <row r="316" spans="1:8" ht="78.75">
      <c r="A316" s="8" t="s">
        <v>266</v>
      </c>
      <c r="B316" s="9">
        <v>913</v>
      </c>
      <c r="C316" s="2" t="s">
        <v>70</v>
      </c>
      <c r="D316" s="2" t="s">
        <v>62</v>
      </c>
      <c r="E316" s="9" t="s">
        <v>108</v>
      </c>
      <c r="F316" s="9"/>
      <c r="G316" s="32">
        <f>G317+G318</f>
        <v>15577.9</v>
      </c>
      <c r="H316" s="24">
        <f>H317+H318</f>
        <v>2180.9</v>
      </c>
    </row>
    <row r="317" spans="1:8" ht="62.25" customHeight="1">
      <c r="A317" s="8" t="s">
        <v>232</v>
      </c>
      <c r="B317" s="9">
        <v>913</v>
      </c>
      <c r="C317" s="2" t="s">
        <v>70</v>
      </c>
      <c r="D317" s="2" t="s">
        <v>62</v>
      </c>
      <c r="E317" s="9" t="s">
        <v>108</v>
      </c>
      <c r="F317" s="9">
        <v>200</v>
      </c>
      <c r="G317" s="32">
        <v>15577.9</v>
      </c>
      <c r="H317" s="24">
        <v>2180.9</v>
      </c>
    </row>
    <row r="318" spans="1:8" ht="63" hidden="1">
      <c r="A318" s="8" t="s">
        <v>240</v>
      </c>
      <c r="B318" s="9">
        <v>913</v>
      </c>
      <c r="C318" s="2" t="s">
        <v>70</v>
      </c>
      <c r="D318" s="2" t="s">
        <v>62</v>
      </c>
      <c r="E318" s="9" t="s">
        <v>108</v>
      </c>
      <c r="F318" s="9">
        <v>200</v>
      </c>
      <c r="G318" s="32">
        <v>0</v>
      </c>
      <c r="H318" s="24">
        <v>0</v>
      </c>
    </row>
    <row r="319" spans="1:8" ht="15.75">
      <c r="A319" s="8" t="s">
        <v>76</v>
      </c>
      <c r="B319" s="9">
        <v>913</v>
      </c>
      <c r="C319" s="2" t="s">
        <v>70</v>
      </c>
      <c r="D319" s="2" t="s">
        <v>58</v>
      </c>
      <c r="E319" s="9"/>
      <c r="F319" s="9"/>
      <c r="G319" s="32">
        <f>G320</f>
        <v>7000</v>
      </c>
      <c r="H319" s="24">
        <f>H320</f>
        <v>6000</v>
      </c>
    </row>
    <row r="320" spans="1:8" ht="47.25">
      <c r="A320" s="8" t="s">
        <v>199</v>
      </c>
      <c r="B320" s="9">
        <v>913</v>
      </c>
      <c r="C320" s="2" t="s">
        <v>70</v>
      </c>
      <c r="D320" s="2" t="s">
        <v>58</v>
      </c>
      <c r="E320" s="9" t="s">
        <v>112</v>
      </c>
      <c r="F320" s="9"/>
      <c r="G320" s="32">
        <f>G322</f>
        <v>7000</v>
      </c>
      <c r="H320" s="24">
        <f>H322</f>
        <v>6000</v>
      </c>
    </row>
    <row r="321" spans="1:8" ht="47.25">
      <c r="A321" s="8" t="s">
        <v>116</v>
      </c>
      <c r="B321" s="9">
        <v>913</v>
      </c>
      <c r="C321" s="2" t="s">
        <v>70</v>
      </c>
      <c r="D321" s="2" t="s">
        <v>58</v>
      </c>
      <c r="E321" s="9" t="s">
        <v>117</v>
      </c>
      <c r="F321" s="9"/>
      <c r="G321" s="32">
        <f>G322</f>
        <v>7000</v>
      </c>
      <c r="H321" s="24">
        <f>H322</f>
        <v>6000</v>
      </c>
    </row>
    <row r="322" spans="1:8" ht="47.25">
      <c r="A322" s="8" t="s">
        <v>36</v>
      </c>
      <c r="B322" s="9">
        <v>913</v>
      </c>
      <c r="C322" s="2" t="s">
        <v>70</v>
      </c>
      <c r="D322" s="2" t="s">
        <v>58</v>
      </c>
      <c r="E322" s="9" t="s">
        <v>117</v>
      </c>
      <c r="F322" s="9">
        <v>600</v>
      </c>
      <c r="G322" s="32">
        <v>7000</v>
      </c>
      <c r="H322" s="24">
        <v>6000</v>
      </c>
    </row>
    <row r="323" spans="1:8" ht="23.25" customHeight="1">
      <c r="A323" s="8" t="s">
        <v>34</v>
      </c>
      <c r="B323" s="9">
        <v>913</v>
      </c>
      <c r="C323" s="2" t="s">
        <v>70</v>
      </c>
      <c r="D323" s="2" t="s">
        <v>70</v>
      </c>
      <c r="E323" s="9"/>
      <c r="F323" s="9"/>
      <c r="G323" s="32">
        <f>G324</f>
        <v>2518</v>
      </c>
      <c r="H323" s="24">
        <f>H324</f>
        <v>2633.1000000000004</v>
      </c>
    </row>
    <row r="324" spans="1:8" ht="47.25">
      <c r="A324" s="8" t="s">
        <v>200</v>
      </c>
      <c r="B324" s="9">
        <v>913</v>
      </c>
      <c r="C324" s="2" t="s">
        <v>70</v>
      </c>
      <c r="D324" s="2" t="s">
        <v>70</v>
      </c>
      <c r="E324" s="9" t="s">
        <v>103</v>
      </c>
      <c r="F324" s="9"/>
      <c r="G324" s="32">
        <f>G326+G328</f>
        <v>2518</v>
      </c>
      <c r="H324" s="24">
        <f>H326+H328</f>
        <v>2633.1000000000004</v>
      </c>
    </row>
    <row r="325" spans="1:8" ht="31.5">
      <c r="A325" s="8" t="s">
        <v>114</v>
      </c>
      <c r="B325" s="9">
        <v>913</v>
      </c>
      <c r="C325" s="2" t="s">
        <v>70</v>
      </c>
      <c r="D325" s="2" t="s">
        <v>70</v>
      </c>
      <c r="E325" s="9" t="s">
        <v>115</v>
      </c>
      <c r="F325" s="9"/>
      <c r="G325" s="32">
        <f>G326+G328</f>
        <v>2518</v>
      </c>
      <c r="H325" s="24">
        <f>H326+H328</f>
        <v>2633.1000000000004</v>
      </c>
    </row>
    <row r="326" spans="1:8" ht="31.5">
      <c r="A326" s="8" t="s">
        <v>106</v>
      </c>
      <c r="B326" s="9">
        <v>913</v>
      </c>
      <c r="C326" s="2" t="s">
        <v>70</v>
      </c>
      <c r="D326" s="2" t="s">
        <v>70</v>
      </c>
      <c r="E326" s="9" t="s">
        <v>115</v>
      </c>
      <c r="F326" s="9"/>
      <c r="G326" s="32">
        <f>G327</f>
        <v>251.8</v>
      </c>
      <c r="H326" s="24">
        <f>H327</f>
        <v>263.3</v>
      </c>
    </row>
    <row r="327" spans="1:8" ht="47.25">
      <c r="A327" s="8" t="s">
        <v>14</v>
      </c>
      <c r="B327" s="9">
        <v>913</v>
      </c>
      <c r="C327" s="2" t="s">
        <v>70</v>
      </c>
      <c r="D327" s="2" t="s">
        <v>70</v>
      </c>
      <c r="E327" s="9" t="s">
        <v>115</v>
      </c>
      <c r="F327" s="9">
        <v>200</v>
      </c>
      <c r="G327" s="32">
        <v>251.8</v>
      </c>
      <c r="H327" s="24">
        <v>263.3</v>
      </c>
    </row>
    <row r="328" spans="1:8" ht="96" customHeight="1">
      <c r="A328" s="28" t="s">
        <v>201</v>
      </c>
      <c r="B328" s="27">
        <v>913</v>
      </c>
      <c r="C328" s="26" t="s">
        <v>70</v>
      </c>
      <c r="D328" s="26" t="s">
        <v>70</v>
      </c>
      <c r="E328" s="27" t="s">
        <v>115</v>
      </c>
      <c r="F328" s="27"/>
      <c r="G328" s="36">
        <f>G329</f>
        <v>2266.2</v>
      </c>
      <c r="H328" s="29">
        <f>H329</f>
        <v>2369.8</v>
      </c>
    </row>
    <row r="329" spans="1:8" ht="48.75" customHeight="1">
      <c r="A329" s="8" t="s">
        <v>14</v>
      </c>
      <c r="B329" s="9">
        <v>913</v>
      </c>
      <c r="C329" s="2" t="s">
        <v>70</v>
      </c>
      <c r="D329" s="2" t="s">
        <v>70</v>
      </c>
      <c r="E329" s="9" t="s">
        <v>115</v>
      </c>
      <c r="F329" s="9">
        <v>200</v>
      </c>
      <c r="G329" s="32">
        <v>2266.2</v>
      </c>
      <c r="H329" s="24">
        <v>2369.8</v>
      </c>
    </row>
    <row r="330" spans="1:8" ht="21" customHeight="1">
      <c r="A330" s="8" t="s">
        <v>35</v>
      </c>
      <c r="B330" s="9">
        <v>913</v>
      </c>
      <c r="C330" s="2" t="s">
        <v>70</v>
      </c>
      <c r="D330" s="2" t="s">
        <v>66</v>
      </c>
      <c r="E330" s="9"/>
      <c r="F330" s="9"/>
      <c r="G330" s="32">
        <f>G331+G336</f>
        <v>10729</v>
      </c>
      <c r="H330" s="24">
        <f>H331+H336</f>
        <v>10581.8</v>
      </c>
    </row>
    <row r="331" spans="1:8" ht="47.25">
      <c r="A331" s="8" t="s">
        <v>197</v>
      </c>
      <c r="B331" s="9">
        <v>913</v>
      </c>
      <c r="C331" s="2" t="s">
        <v>70</v>
      </c>
      <c r="D331" s="2" t="s">
        <v>66</v>
      </c>
      <c r="E331" s="9" t="s">
        <v>103</v>
      </c>
      <c r="F331" s="9"/>
      <c r="G331" s="32">
        <f>G332</f>
        <v>9078.5</v>
      </c>
      <c r="H331" s="24">
        <f>H332</f>
        <v>8952</v>
      </c>
    </row>
    <row r="332" spans="1:8" ht="47.25">
      <c r="A332" s="8" t="s">
        <v>120</v>
      </c>
      <c r="B332" s="9">
        <v>913</v>
      </c>
      <c r="C332" s="2" t="s">
        <v>70</v>
      </c>
      <c r="D332" s="2" t="s">
        <v>66</v>
      </c>
      <c r="E332" s="9" t="s">
        <v>121</v>
      </c>
      <c r="F332" s="9"/>
      <c r="G332" s="32">
        <f>SUM(G333:G335)</f>
        <v>9078.5</v>
      </c>
      <c r="H332" s="24">
        <f>SUM(H333:H335)</f>
        <v>8952</v>
      </c>
    </row>
    <row r="333" spans="1:8" ht="94.5">
      <c r="A333" s="8" t="s">
        <v>3</v>
      </c>
      <c r="B333" s="9">
        <v>913</v>
      </c>
      <c r="C333" s="2" t="s">
        <v>70</v>
      </c>
      <c r="D333" s="2" t="s">
        <v>66</v>
      </c>
      <c r="E333" s="9" t="s">
        <v>121</v>
      </c>
      <c r="F333" s="9">
        <v>100</v>
      </c>
      <c r="G333" s="32">
        <v>8023.7</v>
      </c>
      <c r="H333" s="24">
        <v>8022.2</v>
      </c>
    </row>
    <row r="334" spans="1:8" ht="47.25">
      <c r="A334" s="8" t="s">
        <v>14</v>
      </c>
      <c r="B334" s="9">
        <v>913</v>
      </c>
      <c r="C334" s="2" t="s">
        <v>70</v>
      </c>
      <c r="D334" s="2" t="s">
        <v>66</v>
      </c>
      <c r="E334" s="9" t="s">
        <v>121</v>
      </c>
      <c r="F334" s="9">
        <v>200</v>
      </c>
      <c r="G334" s="32">
        <v>1039.8</v>
      </c>
      <c r="H334" s="24">
        <f>875.8+39</f>
        <v>914.8</v>
      </c>
    </row>
    <row r="335" spans="1:8" ht="47.25">
      <c r="A335" s="8" t="s">
        <v>75</v>
      </c>
      <c r="B335" s="9">
        <v>913</v>
      </c>
      <c r="C335" s="2" t="s">
        <v>70</v>
      </c>
      <c r="D335" s="2" t="s">
        <v>66</v>
      </c>
      <c r="E335" s="9" t="s">
        <v>121</v>
      </c>
      <c r="F335" s="9">
        <v>800</v>
      </c>
      <c r="G335" s="32">
        <v>15</v>
      </c>
      <c r="H335" s="24">
        <f>12+3</f>
        <v>15</v>
      </c>
    </row>
    <row r="336" spans="1:8" ht="47.25">
      <c r="A336" s="8" t="s">
        <v>13</v>
      </c>
      <c r="B336" s="9">
        <v>913</v>
      </c>
      <c r="C336" s="2" t="s">
        <v>70</v>
      </c>
      <c r="D336" s="2" t="s">
        <v>66</v>
      </c>
      <c r="E336" s="9"/>
      <c r="F336" s="9"/>
      <c r="G336" s="32">
        <f>G337+G338+G339</f>
        <v>1650.5</v>
      </c>
      <c r="H336" s="24">
        <f>H337+H338+H339</f>
        <v>1629.8</v>
      </c>
    </row>
    <row r="337" spans="1:8" ht="94.5">
      <c r="A337" s="8" t="s">
        <v>3</v>
      </c>
      <c r="B337" s="9">
        <v>913</v>
      </c>
      <c r="C337" s="2" t="s">
        <v>70</v>
      </c>
      <c r="D337" s="2" t="s">
        <v>66</v>
      </c>
      <c r="E337" s="9" t="s">
        <v>78</v>
      </c>
      <c r="F337" s="9">
        <v>100</v>
      </c>
      <c r="G337" s="32">
        <v>1346.3</v>
      </c>
      <c r="H337" s="24">
        <v>1344.8</v>
      </c>
    </row>
    <row r="338" spans="1:8" ht="35.25" customHeight="1">
      <c r="A338" s="8" t="s">
        <v>6</v>
      </c>
      <c r="B338" s="9">
        <v>913</v>
      </c>
      <c r="C338" s="2" t="s">
        <v>70</v>
      </c>
      <c r="D338" s="2" t="s">
        <v>66</v>
      </c>
      <c r="E338" s="9" t="s">
        <v>78</v>
      </c>
      <c r="F338" s="9">
        <v>200</v>
      </c>
      <c r="G338" s="32">
        <v>301.2</v>
      </c>
      <c r="H338" s="24">
        <v>282</v>
      </c>
    </row>
    <row r="339" spans="1:8" ht="47.25">
      <c r="A339" s="8" t="s">
        <v>75</v>
      </c>
      <c r="B339" s="9">
        <v>913</v>
      </c>
      <c r="C339" s="2" t="s">
        <v>70</v>
      </c>
      <c r="D339" s="2" t="s">
        <v>66</v>
      </c>
      <c r="E339" s="9" t="s">
        <v>78</v>
      </c>
      <c r="F339" s="9">
        <v>800</v>
      </c>
      <c r="G339" s="32">
        <v>3</v>
      </c>
      <c r="H339" s="24">
        <v>3</v>
      </c>
    </row>
    <row r="340" spans="1:8" ht="15.75">
      <c r="A340" s="8" t="s">
        <v>38</v>
      </c>
      <c r="B340" s="9">
        <v>913</v>
      </c>
      <c r="C340" s="2">
        <v>10</v>
      </c>
      <c r="D340" s="2"/>
      <c r="E340" s="9"/>
      <c r="F340" s="9"/>
      <c r="G340" s="32">
        <f>G341+G352</f>
        <v>5886.2</v>
      </c>
      <c r="H340" s="24">
        <f>H341+H352</f>
        <v>6104.5</v>
      </c>
    </row>
    <row r="341" spans="1:8" ht="15.75">
      <c r="A341" s="8" t="s">
        <v>40</v>
      </c>
      <c r="B341" s="9">
        <v>913</v>
      </c>
      <c r="C341" s="2">
        <v>10</v>
      </c>
      <c r="D341" s="2" t="s">
        <v>58</v>
      </c>
      <c r="E341" s="9"/>
      <c r="F341" s="9"/>
      <c r="G341" s="32">
        <f>G342</f>
        <v>4229.5</v>
      </c>
      <c r="H341" s="24">
        <f>H342</f>
        <v>4381.3</v>
      </c>
    </row>
    <row r="342" spans="1:8" ht="47.25">
      <c r="A342" s="8" t="s">
        <v>202</v>
      </c>
      <c r="B342" s="9">
        <v>913</v>
      </c>
      <c r="C342" s="2" t="s">
        <v>67</v>
      </c>
      <c r="D342" s="2" t="s">
        <v>58</v>
      </c>
      <c r="E342" s="9" t="s">
        <v>103</v>
      </c>
      <c r="F342" s="9"/>
      <c r="G342" s="36">
        <f>G343+G349</f>
        <v>4229.5</v>
      </c>
      <c r="H342" s="29">
        <f>H343+H349</f>
        <v>4381.3</v>
      </c>
    </row>
    <row r="343" spans="1:8" ht="63">
      <c r="A343" s="8" t="s">
        <v>107</v>
      </c>
      <c r="B343" s="9">
        <v>913</v>
      </c>
      <c r="C343" s="2" t="s">
        <v>67</v>
      </c>
      <c r="D343" s="2" t="s">
        <v>58</v>
      </c>
      <c r="E343" s="9" t="s">
        <v>108</v>
      </c>
      <c r="F343" s="9"/>
      <c r="G343" s="36">
        <f>G346+G348+G345+G347+G344</f>
        <v>3651.5</v>
      </c>
      <c r="H343" s="29">
        <f>H346+H348+H345+H347+H344</f>
        <v>3653.9</v>
      </c>
    </row>
    <row r="344" spans="1:8" ht="31.5">
      <c r="A344" s="8" t="s">
        <v>7</v>
      </c>
      <c r="B344" s="9">
        <v>913</v>
      </c>
      <c r="C344" s="2" t="s">
        <v>67</v>
      </c>
      <c r="D344" s="2" t="s">
        <v>58</v>
      </c>
      <c r="E344" s="9" t="s">
        <v>108</v>
      </c>
      <c r="F344" s="9">
        <v>300</v>
      </c>
      <c r="G344" s="36">
        <v>448.8</v>
      </c>
      <c r="H344" s="29">
        <v>448.8</v>
      </c>
    </row>
    <row r="345" spans="1:8" ht="126">
      <c r="A345" s="8" t="s">
        <v>203</v>
      </c>
      <c r="B345" s="9">
        <v>913</v>
      </c>
      <c r="C345" s="2" t="s">
        <v>67</v>
      </c>
      <c r="D345" s="2" t="s">
        <v>58</v>
      </c>
      <c r="E345" s="9" t="s">
        <v>108</v>
      </c>
      <c r="F345" s="9">
        <v>200</v>
      </c>
      <c r="G345" s="36">
        <v>32.5</v>
      </c>
      <c r="H345" s="29">
        <v>32.5</v>
      </c>
    </row>
    <row r="346" spans="1:8" ht="126">
      <c r="A346" s="8" t="s">
        <v>41</v>
      </c>
      <c r="B346" s="9">
        <v>913</v>
      </c>
      <c r="C346" s="2" t="s">
        <v>67</v>
      </c>
      <c r="D346" s="2" t="s">
        <v>58</v>
      </c>
      <c r="E346" s="9" t="s">
        <v>108</v>
      </c>
      <c r="F346" s="9">
        <v>300</v>
      </c>
      <c r="G346" s="36">
        <v>3110</v>
      </c>
      <c r="H346" s="29">
        <v>3110</v>
      </c>
    </row>
    <row r="347" spans="1:8" ht="130.5" customHeight="1">
      <c r="A347" s="8" t="s">
        <v>125</v>
      </c>
      <c r="B347" s="9">
        <v>913</v>
      </c>
      <c r="C347" s="2" t="s">
        <v>67</v>
      </c>
      <c r="D347" s="2" t="s">
        <v>58</v>
      </c>
      <c r="E347" s="9" t="s">
        <v>108</v>
      </c>
      <c r="F347" s="9">
        <v>200</v>
      </c>
      <c r="G347" s="36">
        <v>0.6</v>
      </c>
      <c r="H347" s="29">
        <v>0.6</v>
      </c>
    </row>
    <row r="348" spans="1:8" ht="126.75" customHeight="1">
      <c r="A348" s="8" t="s">
        <v>204</v>
      </c>
      <c r="B348" s="9">
        <v>913</v>
      </c>
      <c r="C348" s="2" t="s">
        <v>67</v>
      </c>
      <c r="D348" s="2" t="s">
        <v>58</v>
      </c>
      <c r="E348" s="2" t="s">
        <v>108</v>
      </c>
      <c r="F348" s="9">
        <v>300</v>
      </c>
      <c r="G348" s="36">
        <v>59.6</v>
      </c>
      <c r="H348" s="29">
        <v>62</v>
      </c>
    </row>
    <row r="349" spans="1:8" ht="63">
      <c r="A349" s="8" t="s">
        <v>104</v>
      </c>
      <c r="B349" s="9">
        <v>913</v>
      </c>
      <c r="C349" s="2" t="s">
        <v>67</v>
      </c>
      <c r="D349" s="2" t="s">
        <v>58</v>
      </c>
      <c r="E349" s="9" t="s">
        <v>105</v>
      </c>
      <c r="F349" s="9"/>
      <c r="G349" s="36">
        <f>G351+G350</f>
        <v>578</v>
      </c>
      <c r="H349" s="29">
        <f>H351+H350</f>
        <v>727.4</v>
      </c>
    </row>
    <row r="350" spans="1:8" ht="126">
      <c r="A350" s="8" t="s">
        <v>41</v>
      </c>
      <c r="B350" s="9">
        <v>913</v>
      </c>
      <c r="C350" s="2" t="s">
        <v>67</v>
      </c>
      <c r="D350" s="2" t="s">
        <v>58</v>
      </c>
      <c r="E350" s="9" t="s">
        <v>105</v>
      </c>
      <c r="F350" s="9">
        <v>200</v>
      </c>
      <c r="G350" s="36">
        <v>5.7</v>
      </c>
      <c r="H350" s="29">
        <v>7.4</v>
      </c>
    </row>
    <row r="351" spans="1:8" ht="126.75" customHeight="1">
      <c r="A351" s="8" t="s">
        <v>203</v>
      </c>
      <c r="B351" s="9">
        <v>913</v>
      </c>
      <c r="C351" s="2" t="s">
        <v>67</v>
      </c>
      <c r="D351" s="2" t="s">
        <v>58</v>
      </c>
      <c r="E351" s="9" t="s">
        <v>105</v>
      </c>
      <c r="F351" s="9">
        <v>300</v>
      </c>
      <c r="G351" s="36">
        <v>572.3</v>
      </c>
      <c r="H351" s="29">
        <v>720</v>
      </c>
    </row>
    <row r="352" spans="1:8" ht="16.5" customHeight="1">
      <c r="A352" s="8" t="s">
        <v>42</v>
      </c>
      <c r="B352" s="9">
        <v>913</v>
      </c>
      <c r="C352" s="2">
        <v>10</v>
      </c>
      <c r="D352" s="2" t="s">
        <v>63</v>
      </c>
      <c r="E352" s="9"/>
      <c r="F352" s="9"/>
      <c r="G352" s="32">
        <f aca="true" t="shared" si="6" ref="G352:H354">G353</f>
        <v>1656.7</v>
      </c>
      <c r="H352" s="24">
        <f t="shared" si="6"/>
        <v>1723.1999999999998</v>
      </c>
    </row>
    <row r="353" spans="1:8" ht="47.25">
      <c r="A353" s="8" t="s">
        <v>205</v>
      </c>
      <c r="B353" s="9">
        <v>913</v>
      </c>
      <c r="C353" s="2" t="s">
        <v>67</v>
      </c>
      <c r="D353" s="2" t="s">
        <v>63</v>
      </c>
      <c r="E353" s="2" t="s">
        <v>103</v>
      </c>
      <c r="F353" s="9"/>
      <c r="G353" s="36">
        <f t="shared" si="6"/>
        <v>1656.7</v>
      </c>
      <c r="H353" s="29">
        <f t="shared" si="6"/>
        <v>1723.1999999999998</v>
      </c>
    </row>
    <row r="354" spans="1:8" ht="50.25" customHeight="1">
      <c r="A354" s="8" t="s">
        <v>104</v>
      </c>
      <c r="B354" s="9">
        <v>913</v>
      </c>
      <c r="C354" s="2" t="s">
        <v>67</v>
      </c>
      <c r="D354" s="2" t="s">
        <v>63</v>
      </c>
      <c r="E354" s="2" t="s">
        <v>105</v>
      </c>
      <c r="F354" s="9"/>
      <c r="G354" s="36">
        <f t="shared" si="6"/>
        <v>1656.7</v>
      </c>
      <c r="H354" s="29">
        <f t="shared" si="6"/>
        <v>1723.1999999999998</v>
      </c>
    </row>
    <row r="355" spans="1:8" ht="96" customHeight="1">
      <c r="A355" s="8" t="s">
        <v>206</v>
      </c>
      <c r="B355" s="9">
        <v>913</v>
      </c>
      <c r="C355" s="2" t="s">
        <v>67</v>
      </c>
      <c r="D355" s="2" t="s">
        <v>63</v>
      </c>
      <c r="E355" s="2" t="s">
        <v>105</v>
      </c>
      <c r="F355" s="9"/>
      <c r="G355" s="36">
        <f>G356+G357</f>
        <v>1656.7</v>
      </c>
      <c r="H355" s="29">
        <f>H356+H357</f>
        <v>1723.1999999999998</v>
      </c>
    </row>
    <row r="356" spans="1:8" ht="47.25">
      <c r="A356" s="8" t="s">
        <v>21</v>
      </c>
      <c r="B356" s="9">
        <v>913</v>
      </c>
      <c r="C356" s="2">
        <v>10</v>
      </c>
      <c r="D356" s="2" t="s">
        <v>63</v>
      </c>
      <c r="E356" s="9" t="s">
        <v>105</v>
      </c>
      <c r="F356" s="9">
        <v>200</v>
      </c>
      <c r="G356" s="32">
        <v>16.4</v>
      </c>
      <c r="H356" s="24">
        <v>17.1</v>
      </c>
    </row>
    <row r="357" spans="1:8" ht="31.5">
      <c r="A357" s="8" t="s">
        <v>7</v>
      </c>
      <c r="B357" s="9">
        <v>913</v>
      </c>
      <c r="C357" s="2">
        <v>10</v>
      </c>
      <c r="D357" s="2" t="s">
        <v>63</v>
      </c>
      <c r="E357" s="9" t="s">
        <v>105</v>
      </c>
      <c r="F357" s="9">
        <v>300</v>
      </c>
      <c r="G357" s="32">
        <v>1640.3</v>
      </c>
      <c r="H357" s="24">
        <v>1706.1</v>
      </c>
    </row>
    <row r="358" spans="1:8" ht="63">
      <c r="A358" s="8" t="s">
        <v>152</v>
      </c>
      <c r="B358" s="9">
        <v>927</v>
      </c>
      <c r="C358" s="2"/>
      <c r="D358" s="2"/>
      <c r="E358" s="9"/>
      <c r="F358" s="9"/>
      <c r="G358" s="32">
        <f>G359+G367</f>
        <v>25859.2</v>
      </c>
      <c r="H358" s="24">
        <f>H359+H367</f>
        <v>25313.5</v>
      </c>
    </row>
    <row r="359" spans="1:8" ht="15.75">
      <c r="A359" s="15" t="s">
        <v>0</v>
      </c>
      <c r="B359" s="9">
        <v>927</v>
      </c>
      <c r="C359" s="2" t="s">
        <v>61</v>
      </c>
      <c r="D359" s="2"/>
      <c r="E359" s="9"/>
      <c r="F359" s="9"/>
      <c r="G359" s="32">
        <f>G360+G364</f>
        <v>6307.2</v>
      </c>
      <c r="H359" s="24">
        <f>H360+H364</f>
        <v>5761.5</v>
      </c>
    </row>
    <row r="360" spans="1:8" ht="63">
      <c r="A360" s="8" t="s">
        <v>12</v>
      </c>
      <c r="B360" s="9">
        <v>927</v>
      </c>
      <c r="C360" s="2" t="s">
        <v>61</v>
      </c>
      <c r="D360" s="2" t="s">
        <v>65</v>
      </c>
      <c r="E360" s="9"/>
      <c r="F360" s="9"/>
      <c r="G360" s="32">
        <f>G361</f>
        <v>6307.2</v>
      </c>
      <c r="H360" s="24">
        <f>H361</f>
        <v>5761.5</v>
      </c>
    </row>
    <row r="361" spans="1:8" ht="47.25">
      <c r="A361" s="8" t="s">
        <v>134</v>
      </c>
      <c r="B361" s="9">
        <v>927</v>
      </c>
      <c r="C361" s="2" t="s">
        <v>61</v>
      </c>
      <c r="D361" s="2" t="s">
        <v>65</v>
      </c>
      <c r="E361" s="9" t="s">
        <v>79</v>
      </c>
      <c r="F361" s="9"/>
      <c r="G361" s="32">
        <f>G362+G363</f>
        <v>6307.2</v>
      </c>
      <c r="H361" s="24">
        <f>H362+H363</f>
        <v>5761.5</v>
      </c>
    </row>
    <row r="362" spans="1:8" ht="96.75" customHeight="1">
      <c r="A362" s="8" t="s">
        <v>3</v>
      </c>
      <c r="B362" s="9">
        <v>927</v>
      </c>
      <c r="C362" s="2" t="s">
        <v>61</v>
      </c>
      <c r="D362" s="2" t="s">
        <v>65</v>
      </c>
      <c r="E362" s="10" t="s">
        <v>78</v>
      </c>
      <c r="F362" s="9">
        <v>100</v>
      </c>
      <c r="G362" s="32">
        <v>5639.5</v>
      </c>
      <c r="H362" s="24">
        <v>5639.5</v>
      </c>
    </row>
    <row r="363" spans="1:8" ht="47.25">
      <c r="A363" s="8" t="s">
        <v>14</v>
      </c>
      <c r="B363" s="9">
        <v>927</v>
      </c>
      <c r="C363" s="2" t="s">
        <v>61</v>
      </c>
      <c r="D363" s="2" t="s">
        <v>65</v>
      </c>
      <c r="E363" s="9" t="s">
        <v>78</v>
      </c>
      <c r="F363" s="9">
        <v>200</v>
      </c>
      <c r="G363" s="32">
        <v>667.7</v>
      </c>
      <c r="H363" s="24">
        <v>122</v>
      </c>
    </row>
    <row r="364" spans="1:8" ht="20.25" customHeight="1" hidden="1">
      <c r="A364" s="8" t="s">
        <v>17</v>
      </c>
      <c r="B364" s="9">
        <v>927</v>
      </c>
      <c r="C364" s="2" t="s">
        <v>61</v>
      </c>
      <c r="D364" s="2" t="s">
        <v>64</v>
      </c>
      <c r="E364" s="9"/>
      <c r="F364" s="9"/>
      <c r="G364" s="32">
        <f>G365</f>
        <v>0</v>
      </c>
      <c r="H364" s="24">
        <f>H365</f>
        <v>0</v>
      </c>
    </row>
    <row r="365" spans="1:8" ht="54" customHeight="1" hidden="1">
      <c r="A365" s="8" t="s">
        <v>13</v>
      </c>
      <c r="B365" s="9">
        <v>927</v>
      </c>
      <c r="C365" s="2" t="s">
        <v>61</v>
      </c>
      <c r="D365" s="2" t="s">
        <v>64</v>
      </c>
      <c r="E365" s="9" t="s">
        <v>81</v>
      </c>
      <c r="F365" s="9"/>
      <c r="G365" s="32">
        <f>G366</f>
        <v>0</v>
      </c>
      <c r="H365" s="24">
        <f>H366</f>
        <v>0</v>
      </c>
    </row>
    <row r="366" spans="1:8" ht="0.75" customHeight="1" hidden="1">
      <c r="A366" s="8" t="s">
        <v>8</v>
      </c>
      <c r="B366" s="9">
        <v>927</v>
      </c>
      <c r="C366" s="2" t="s">
        <v>61</v>
      </c>
      <c r="D366" s="2" t="s">
        <v>64</v>
      </c>
      <c r="E366" s="9" t="s">
        <v>81</v>
      </c>
      <c r="F366" s="9">
        <v>800</v>
      </c>
      <c r="G366" s="32">
        <v>0</v>
      </c>
      <c r="H366" s="24">
        <v>0</v>
      </c>
    </row>
    <row r="367" spans="1:8" ht="47.25">
      <c r="A367" s="8" t="s">
        <v>59</v>
      </c>
      <c r="B367" s="9">
        <v>927</v>
      </c>
      <c r="C367" s="2">
        <v>14</v>
      </c>
      <c r="D367" s="2"/>
      <c r="E367" s="9"/>
      <c r="F367" s="9"/>
      <c r="G367" s="32">
        <f>G368</f>
        <v>19552</v>
      </c>
      <c r="H367" s="24">
        <f>H368</f>
        <v>19552</v>
      </c>
    </row>
    <row r="368" spans="1:8" ht="31.5">
      <c r="A368" s="8" t="s">
        <v>60</v>
      </c>
      <c r="B368" s="9">
        <v>927</v>
      </c>
      <c r="C368" s="2" t="s">
        <v>57</v>
      </c>
      <c r="D368" s="2" t="s">
        <v>58</v>
      </c>
      <c r="E368" s="9"/>
      <c r="F368" s="9"/>
      <c r="G368" s="32">
        <f>G369</f>
        <v>19552</v>
      </c>
      <c r="H368" s="24">
        <f>H369</f>
        <v>19552</v>
      </c>
    </row>
    <row r="369" spans="1:8" ht="47.25">
      <c r="A369" s="8" t="s">
        <v>13</v>
      </c>
      <c r="B369" s="9">
        <v>927</v>
      </c>
      <c r="C369" s="2" t="s">
        <v>57</v>
      </c>
      <c r="D369" s="2" t="s">
        <v>58</v>
      </c>
      <c r="E369" s="9" t="s">
        <v>91</v>
      </c>
      <c r="F369" s="9"/>
      <c r="G369" s="32">
        <f>G370+G371</f>
        <v>19552</v>
      </c>
      <c r="H369" s="24">
        <f>H370+H371</f>
        <v>19552</v>
      </c>
    </row>
    <row r="370" spans="1:8" ht="63">
      <c r="A370" s="8" t="s">
        <v>141</v>
      </c>
      <c r="B370" s="9">
        <v>927</v>
      </c>
      <c r="C370" s="2" t="s">
        <v>57</v>
      </c>
      <c r="D370" s="2" t="s">
        <v>58</v>
      </c>
      <c r="E370" s="9" t="s">
        <v>91</v>
      </c>
      <c r="F370" s="9">
        <v>500</v>
      </c>
      <c r="G370" s="32">
        <v>19352</v>
      </c>
      <c r="H370" s="24">
        <v>19352</v>
      </c>
    </row>
    <row r="371" spans="1:8" ht="36" customHeight="1">
      <c r="A371" s="8" t="s">
        <v>239</v>
      </c>
      <c r="B371" s="9">
        <v>927</v>
      </c>
      <c r="C371" s="2" t="s">
        <v>57</v>
      </c>
      <c r="D371" s="2" t="s">
        <v>58</v>
      </c>
      <c r="E371" s="9" t="s">
        <v>81</v>
      </c>
      <c r="F371" s="9">
        <v>500</v>
      </c>
      <c r="G371" s="32">
        <v>200</v>
      </c>
      <c r="H371" s="24">
        <v>200</v>
      </c>
    </row>
    <row r="372" spans="1:8" ht="19.5" customHeight="1">
      <c r="A372" s="8" t="s">
        <v>272</v>
      </c>
      <c r="B372" s="9" t="s">
        <v>52</v>
      </c>
      <c r="C372" s="2" t="s">
        <v>52</v>
      </c>
      <c r="D372" s="2" t="s">
        <v>52</v>
      </c>
      <c r="E372" s="9" t="s">
        <v>81</v>
      </c>
      <c r="F372" s="9">
        <v>800</v>
      </c>
      <c r="G372" s="32">
        <v>6230</v>
      </c>
      <c r="H372" s="24">
        <v>12190</v>
      </c>
    </row>
    <row r="373" spans="1:8" ht="19.5" customHeight="1">
      <c r="A373" s="8" t="s">
        <v>51</v>
      </c>
      <c r="B373" s="9" t="s">
        <v>52</v>
      </c>
      <c r="C373" s="9" t="s">
        <v>52</v>
      </c>
      <c r="D373" s="9" t="s">
        <v>52</v>
      </c>
      <c r="E373" s="9" t="s">
        <v>52</v>
      </c>
      <c r="F373" s="9" t="s">
        <v>52</v>
      </c>
      <c r="G373" s="24">
        <f>G9+G26+G200+G249+G358+G372</f>
        <v>637493.4</v>
      </c>
      <c r="H373" s="24">
        <f>H9+H26+H200+H249+H358+H372</f>
        <v>613536.7999999999</v>
      </c>
    </row>
    <row r="374" spans="1:2" ht="15.75">
      <c r="A374" s="14" t="s">
        <v>53</v>
      </c>
      <c r="B374" s="14"/>
    </row>
    <row r="376" spans="1:5" ht="15.75">
      <c r="A376" s="3" t="s">
        <v>214</v>
      </c>
      <c r="E376" s="3" t="s">
        <v>215</v>
      </c>
    </row>
  </sheetData>
  <sheetProtection/>
  <mergeCells count="28">
    <mergeCell ref="C161:C162"/>
    <mergeCell ref="A161:A162"/>
    <mergeCell ref="C88:C89"/>
    <mergeCell ref="B88:B89"/>
    <mergeCell ref="A88:A89"/>
    <mergeCell ref="D161:D162"/>
    <mergeCell ref="E161:E162"/>
    <mergeCell ref="F161:F162"/>
    <mergeCell ref="G161:G162"/>
    <mergeCell ref="D88:D89"/>
    <mergeCell ref="E88:E89"/>
    <mergeCell ref="F88:F89"/>
    <mergeCell ref="F3:H3"/>
    <mergeCell ref="H83:H84"/>
    <mergeCell ref="H88:H89"/>
    <mergeCell ref="H161:H162"/>
    <mergeCell ref="F1:H1"/>
    <mergeCell ref="F2:H2"/>
    <mergeCell ref="A4:H4"/>
    <mergeCell ref="A5:H5"/>
    <mergeCell ref="F83:F84"/>
    <mergeCell ref="G83:G84"/>
    <mergeCell ref="A83:A84"/>
    <mergeCell ref="B83:B84"/>
    <mergeCell ref="C83:C84"/>
    <mergeCell ref="D83:D84"/>
    <mergeCell ref="E83:E84"/>
    <mergeCell ref="G88:G89"/>
  </mergeCells>
  <printOptions/>
  <pageMargins left="0.5118110236220472" right="0.11811023622047245" top="0.15748031496062992" bottom="0.15748031496062992" header="0.31496062992125984" footer="0.31496062992125984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Майя В. Горцуева</dc:creator>
  <cp:keywords/>
  <dc:description/>
  <cp:lastModifiedBy>XTreme.ws</cp:lastModifiedBy>
  <cp:lastPrinted>2019-11-15T05:10:08Z</cp:lastPrinted>
  <dcterms:created xsi:type="dcterms:W3CDTF">2017-02-17T13:45:19Z</dcterms:created>
  <dcterms:modified xsi:type="dcterms:W3CDTF">2020-11-19T12:15:48Z</dcterms:modified>
  <cp:category/>
  <cp:version/>
  <cp:contentType/>
  <cp:contentStatus/>
</cp:coreProperties>
</file>